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94" i="1"/>
  <c r="K94" s="1"/>
  <c r="D94"/>
  <c r="E94" s="1"/>
  <c r="I93"/>
  <c r="K93" s="1"/>
  <c r="D93"/>
  <c r="E93" s="1"/>
  <c r="J92"/>
  <c r="L92" s="1"/>
  <c r="I92"/>
  <c r="K92" s="1"/>
  <c r="D92"/>
  <c r="E92" s="1"/>
  <c r="I91"/>
  <c r="K91" s="1"/>
  <c r="D91"/>
  <c r="E91" s="1"/>
  <c r="I90"/>
  <c r="K90" s="1"/>
  <c r="D90"/>
  <c r="E90" s="1"/>
  <c r="I89"/>
  <c r="K89" s="1"/>
  <c r="D89"/>
  <c r="E89" s="1"/>
  <c r="J88"/>
  <c r="L88" s="1"/>
  <c r="I88"/>
  <c r="K88" s="1"/>
  <c r="D88"/>
  <c r="E88" s="1"/>
  <c r="I87"/>
  <c r="K87" s="1"/>
  <c r="D87"/>
  <c r="E87" s="1"/>
  <c r="I86"/>
  <c r="K86" s="1"/>
  <c r="D86"/>
  <c r="E86" s="1"/>
  <c r="I85"/>
  <c r="K85" s="1"/>
  <c r="D85"/>
  <c r="E85" s="1"/>
  <c r="J84"/>
  <c r="L84" s="1"/>
  <c r="I84"/>
  <c r="K84" s="1"/>
  <c r="D84"/>
  <c r="E84" s="1"/>
  <c r="I83"/>
  <c r="K83" s="1"/>
  <c r="D83"/>
  <c r="E83" s="1"/>
  <c r="I82"/>
  <c r="K82" s="1"/>
  <c r="D82"/>
  <c r="E82" s="1"/>
  <c r="I81"/>
  <c r="K81" s="1"/>
  <c r="D81"/>
  <c r="E81" s="1"/>
  <c r="J80"/>
  <c r="L80" s="1"/>
  <c r="I80"/>
  <c r="K80" s="1"/>
  <c r="D80"/>
  <c r="E80" s="1"/>
  <c r="I79"/>
  <c r="K79" s="1"/>
  <c r="D79"/>
  <c r="E79" s="1"/>
  <c r="I78"/>
  <c r="K78" s="1"/>
  <c r="D78"/>
  <c r="E78" s="1"/>
  <c r="I77"/>
  <c r="K77" s="1"/>
  <c r="D77"/>
  <c r="E77" s="1"/>
  <c r="J76"/>
  <c r="L76" s="1"/>
  <c r="I76"/>
  <c r="K76" s="1"/>
  <c r="D76"/>
  <c r="E76" s="1"/>
  <c r="I75"/>
  <c r="K75" s="1"/>
  <c r="D75"/>
  <c r="E75" s="1"/>
  <c r="I74"/>
  <c r="K74" s="1"/>
  <c r="D74"/>
  <c r="E74" s="1"/>
  <c r="I73"/>
  <c r="K73" s="1"/>
  <c r="D73"/>
  <c r="E73" s="1"/>
  <c r="J72"/>
  <c r="L72" s="1"/>
  <c r="I72"/>
  <c r="K72" s="1"/>
  <c r="D72"/>
  <c r="E72" s="1"/>
  <c r="I71"/>
  <c r="K71" s="1"/>
  <c r="D71"/>
  <c r="E71" s="1"/>
  <c r="I70"/>
  <c r="K70" s="1"/>
  <c r="D70"/>
  <c r="E70" s="1"/>
  <c r="I69"/>
  <c r="K69" s="1"/>
  <c r="D69"/>
  <c r="E69" s="1"/>
  <c r="J68"/>
  <c r="L68" s="1"/>
  <c r="I68"/>
  <c r="K68" s="1"/>
  <c r="D68"/>
  <c r="E68" s="1"/>
  <c r="I67"/>
  <c r="K67" s="1"/>
  <c r="D67"/>
  <c r="E67" s="1"/>
  <c r="I66"/>
  <c r="K66" s="1"/>
  <c r="D66"/>
  <c r="E66" s="1"/>
  <c r="I65"/>
  <c r="K65" s="1"/>
  <c r="D65"/>
  <c r="E65" s="1"/>
  <c r="J64"/>
  <c r="L64" s="1"/>
  <c r="I64"/>
  <c r="K64" s="1"/>
  <c r="D64"/>
  <c r="E64" s="1"/>
  <c r="I63"/>
  <c r="K63" s="1"/>
  <c r="D63"/>
  <c r="E63" s="1"/>
  <c r="I62"/>
  <c r="K62" s="1"/>
  <c r="D62"/>
  <c r="E62" s="1"/>
  <c r="I61"/>
  <c r="K61" s="1"/>
  <c r="D61"/>
  <c r="E61" s="1"/>
  <c r="J60"/>
  <c r="L60" s="1"/>
  <c r="I60"/>
  <c r="K60" s="1"/>
  <c r="D60"/>
  <c r="E60" s="1"/>
  <c r="I59"/>
  <c r="K59" s="1"/>
  <c r="D59"/>
  <c r="E59" s="1"/>
  <c r="I58"/>
  <c r="K58" s="1"/>
  <c r="D58"/>
  <c r="E58" s="1"/>
  <c r="I57"/>
  <c r="K57" s="1"/>
  <c r="D57"/>
  <c r="E57" s="1"/>
  <c r="J56"/>
  <c r="L56" s="1"/>
  <c r="I56"/>
  <c r="K56" s="1"/>
  <c r="D56"/>
  <c r="E56" s="1"/>
  <c r="I55"/>
  <c r="K55" s="1"/>
  <c r="D55"/>
  <c r="E55" s="1"/>
  <c r="I54"/>
  <c r="K54" s="1"/>
  <c r="D54"/>
  <c r="E54" s="1"/>
  <c r="I53"/>
  <c r="K53" s="1"/>
  <c r="D53"/>
  <c r="E53" s="1"/>
  <c r="J52"/>
  <c r="L52" s="1"/>
  <c r="I52"/>
  <c r="K52" s="1"/>
  <c r="D52"/>
  <c r="E52" s="1"/>
  <c r="I51"/>
  <c r="K51" s="1"/>
  <c r="D51"/>
  <c r="E51" s="1"/>
  <c r="I50"/>
  <c r="K50" s="1"/>
  <c r="D50"/>
  <c r="E50" s="1"/>
  <c r="I49"/>
  <c r="K49" s="1"/>
  <c r="D49"/>
  <c r="E49" s="1"/>
  <c r="J48"/>
  <c r="L48" s="1"/>
  <c r="I48"/>
  <c r="K48" s="1"/>
  <c r="D48"/>
  <c r="E48" s="1"/>
  <c r="I47"/>
  <c r="K47" s="1"/>
  <c r="D47"/>
  <c r="E47" s="1"/>
  <c r="I46"/>
  <c r="K46" s="1"/>
  <c r="D46"/>
  <c r="E46" s="1"/>
  <c r="I45"/>
  <c r="K45" s="1"/>
  <c r="D45"/>
  <c r="E45" s="1"/>
  <c r="J44"/>
  <c r="L44" s="1"/>
  <c r="I44"/>
  <c r="K44" s="1"/>
  <c r="D44"/>
  <c r="E44" s="1"/>
  <c r="I43"/>
  <c r="K43" s="1"/>
  <c r="D43"/>
  <c r="E43" s="1"/>
  <c r="I42"/>
  <c r="K42" s="1"/>
  <c r="D42"/>
  <c r="E42" s="1"/>
  <c r="I41"/>
  <c r="K41" s="1"/>
  <c r="D41"/>
  <c r="E41" s="1"/>
  <c r="J40"/>
  <c r="L40" s="1"/>
  <c r="I40"/>
  <c r="K40" s="1"/>
  <c r="D40"/>
  <c r="E40" s="1"/>
  <c r="I39"/>
  <c r="K39" s="1"/>
  <c r="D39"/>
  <c r="E39" s="1"/>
  <c r="I38"/>
  <c r="K38" s="1"/>
  <c r="D38"/>
  <c r="E38" s="1"/>
  <c r="I37"/>
  <c r="K37" s="1"/>
  <c r="D37"/>
  <c r="E37" s="1"/>
  <c r="J36"/>
  <c r="L36" s="1"/>
  <c r="I36"/>
  <c r="K36" s="1"/>
  <c r="D36"/>
  <c r="E36" s="1"/>
  <c r="I35"/>
  <c r="K35" s="1"/>
  <c r="D35"/>
  <c r="E35" s="1"/>
  <c r="I34"/>
  <c r="K34" s="1"/>
  <c r="D34"/>
  <c r="E34" s="1"/>
  <c r="I33"/>
  <c r="K33" s="1"/>
  <c r="D33"/>
  <c r="E33" s="1"/>
  <c r="J32"/>
  <c r="L32" s="1"/>
  <c r="I32"/>
  <c r="K32" s="1"/>
  <c r="D32"/>
  <c r="E32" s="1"/>
  <c r="I31"/>
  <c r="K31" s="1"/>
  <c r="D31"/>
  <c r="E31" s="1"/>
  <c r="I30"/>
  <c r="K30" s="1"/>
  <c r="D30"/>
  <c r="E30" s="1"/>
  <c r="I29"/>
  <c r="K29" s="1"/>
  <c r="D29"/>
  <c r="E29" s="1"/>
  <c r="J28"/>
  <c r="L28" s="1"/>
  <c r="I28"/>
  <c r="K28" s="1"/>
  <c r="D28"/>
  <c r="E28" s="1"/>
  <c r="I27"/>
  <c r="K27" s="1"/>
  <c r="D27"/>
  <c r="E27" s="1"/>
  <c r="I26"/>
  <c r="K26" s="1"/>
  <c r="D26"/>
  <c r="E26" s="1"/>
  <c r="I25"/>
  <c r="K25" s="1"/>
  <c r="D25"/>
  <c r="E25" s="1"/>
  <c r="J24"/>
  <c r="L24" s="1"/>
  <c r="I24"/>
  <c r="K24" s="1"/>
  <c r="D24"/>
  <c r="E24" s="1"/>
  <c r="I23"/>
  <c r="K23" s="1"/>
  <c r="D23"/>
  <c r="E23" s="1"/>
  <c r="I22"/>
  <c r="K22" s="1"/>
  <c r="D22"/>
  <c r="E22" s="1"/>
  <c r="I21"/>
  <c r="K21" s="1"/>
  <c r="D21"/>
  <c r="E21" s="1"/>
  <c r="J20"/>
  <c r="L20" s="1"/>
  <c r="I20"/>
  <c r="K20" s="1"/>
  <c r="D20"/>
  <c r="E20" s="1"/>
  <c r="I19"/>
  <c r="K19" s="1"/>
  <c r="D19"/>
  <c r="E19" s="1"/>
  <c r="I18"/>
  <c r="K18" s="1"/>
  <c r="D18"/>
  <c r="E18" s="1"/>
  <c r="I17"/>
  <c r="K17" s="1"/>
  <c r="D17"/>
  <c r="E17" s="1"/>
  <c r="J16"/>
  <c r="L16" s="1"/>
  <c r="I16"/>
  <c r="K16" s="1"/>
  <c r="D16"/>
  <c r="E16" s="1"/>
  <c r="P15"/>
  <c r="I15"/>
  <c r="K15" s="1"/>
  <c r="D15"/>
  <c r="E15" s="1"/>
  <c r="J18" l="1"/>
  <c r="L18" s="1"/>
  <c r="J22"/>
  <c r="L22" s="1"/>
  <c r="J26"/>
  <c r="L26" s="1"/>
  <c r="J30"/>
  <c r="L30" s="1"/>
  <c r="J34"/>
  <c r="L34" s="1"/>
  <c r="J38"/>
  <c r="L38" s="1"/>
  <c r="J42"/>
  <c r="L42" s="1"/>
  <c r="J46"/>
  <c r="L46" s="1"/>
  <c r="J50"/>
  <c r="L50" s="1"/>
  <c r="J54"/>
  <c r="L54" s="1"/>
  <c r="J58"/>
  <c r="L58" s="1"/>
  <c r="J62"/>
  <c r="L62" s="1"/>
  <c r="J66"/>
  <c r="L66" s="1"/>
  <c r="J70"/>
  <c r="L70" s="1"/>
  <c r="J74"/>
  <c r="L74" s="1"/>
  <c r="J78"/>
  <c r="L78" s="1"/>
  <c r="J82"/>
  <c r="L82" s="1"/>
  <c r="J86"/>
  <c r="L86" s="1"/>
  <c r="J90"/>
  <c r="L90" s="1"/>
  <c r="J94"/>
  <c r="L94" s="1"/>
  <c r="J17"/>
  <c r="L17" s="1"/>
  <c r="J19"/>
  <c r="J21"/>
  <c r="L21" s="1"/>
  <c r="J23"/>
  <c r="J25"/>
  <c r="L25" s="1"/>
  <c r="J27"/>
  <c r="J29"/>
  <c r="L29" s="1"/>
  <c r="J31"/>
  <c r="J33"/>
  <c r="L33" s="1"/>
  <c r="J35"/>
  <c r="J37"/>
  <c r="L37" s="1"/>
  <c r="J39"/>
  <c r="J41"/>
  <c r="L41" s="1"/>
  <c r="J43"/>
  <c r="J45"/>
  <c r="L45" s="1"/>
  <c r="J47"/>
  <c r="J49"/>
  <c r="L49" s="1"/>
  <c r="J51"/>
  <c r="J53"/>
  <c r="L53" s="1"/>
  <c r="J55"/>
  <c r="J57"/>
  <c r="L57" s="1"/>
  <c r="J59"/>
  <c r="J61"/>
  <c r="L61" s="1"/>
  <c r="J63"/>
  <c r="J65"/>
  <c r="L65" s="1"/>
  <c r="J67"/>
  <c r="J69"/>
  <c r="L69" s="1"/>
  <c r="J71"/>
  <c r="J73"/>
  <c r="L73" s="1"/>
  <c r="J75"/>
  <c r="J77"/>
  <c r="L77" s="1"/>
  <c r="J79"/>
  <c r="J81"/>
  <c r="L81" s="1"/>
  <c r="J83"/>
  <c r="J85"/>
  <c r="L85" s="1"/>
  <c r="J87"/>
  <c r="J89"/>
  <c r="L89" s="1"/>
  <c r="J91"/>
  <c r="J93"/>
  <c r="L93" s="1"/>
  <c r="F18"/>
  <c r="M18" s="1"/>
  <c r="F20"/>
  <c r="M20" s="1"/>
  <c r="F17"/>
  <c r="F19"/>
  <c r="F21"/>
  <c r="F23"/>
  <c r="F25"/>
  <c r="F27"/>
  <c r="F29"/>
  <c r="F31"/>
  <c r="F33"/>
  <c r="F35"/>
  <c r="F37"/>
  <c r="F39"/>
  <c r="F41"/>
  <c r="F43"/>
  <c r="F45"/>
  <c r="F47"/>
  <c r="F49"/>
  <c r="F51"/>
  <c r="F53"/>
  <c r="F55"/>
  <c r="F57"/>
  <c r="F59"/>
  <c r="F61"/>
  <c r="F63"/>
  <c r="F65"/>
  <c r="F67"/>
  <c r="F69"/>
  <c r="F71"/>
  <c r="F73"/>
  <c r="F75"/>
  <c r="F77"/>
  <c r="F79"/>
  <c r="F81"/>
  <c r="F83"/>
  <c r="F85"/>
  <c r="F87"/>
  <c r="F89"/>
  <c r="F91"/>
  <c r="F93"/>
  <c r="L19"/>
  <c r="L23"/>
  <c r="M23" s="1"/>
  <c r="L27"/>
  <c r="L31"/>
  <c r="M31" s="1"/>
  <c r="L35"/>
  <c r="L39"/>
  <c r="M39" s="1"/>
  <c r="L43"/>
  <c r="L47"/>
  <c r="M47" s="1"/>
  <c r="L51"/>
  <c r="L55"/>
  <c r="M55" s="1"/>
  <c r="L59"/>
  <c r="L63"/>
  <c r="M63" s="1"/>
  <c r="L67"/>
  <c r="L71"/>
  <c r="M71" s="1"/>
  <c r="L75"/>
  <c r="L79"/>
  <c r="M79" s="1"/>
  <c r="L83"/>
  <c r="L87"/>
  <c r="M87" s="1"/>
  <c r="L91"/>
  <c r="F16"/>
  <c r="M16" s="1"/>
  <c r="F22"/>
  <c r="M22" s="1"/>
  <c r="F24"/>
  <c r="M24" s="1"/>
  <c r="F26"/>
  <c r="M26" s="1"/>
  <c r="F28"/>
  <c r="M28" s="1"/>
  <c r="F30"/>
  <c r="M30" s="1"/>
  <c r="F32"/>
  <c r="M32" s="1"/>
  <c r="F34"/>
  <c r="M34" s="1"/>
  <c r="F36"/>
  <c r="M36" s="1"/>
  <c r="F38"/>
  <c r="M38" s="1"/>
  <c r="F40"/>
  <c r="M40" s="1"/>
  <c r="F42"/>
  <c r="M42" s="1"/>
  <c r="F44"/>
  <c r="M44" s="1"/>
  <c r="F46"/>
  <c r="M46" s="1"/>
  <c r="F48"/>
  <c r="M48" s="1"/>
  <c r="F50"/>
  <c r="M50" s="1"/>
  <c r="F52"/>
  <c r="M52" s="1"/>
  <c r="F54"/>
  <c r="M54" s="1"/>
  <c r="F56"/>
  <c r="M56" s="1"/>
  <c r="F58"/>
  <c r="M58" s="1"/>
  <c r="F60"/>
  <c r="M60" s="1"/>
  <c r="F62"/>
  <c r="M62" s="1"/>
  <c r="F64"/>
  <c r="M64" s="1"/>
  <c r="F66"/>
  <c r="M66" s="1"/>
  <c r="F68"/>
  <c r="M68" s="1"/>
  <c r="F70"/>
  <c r="M70" s="1"/>
  <c r="F72"/>
  <c r="M72" s="1"/>
  <c r="F74"/>
  <c r="M74" s="1"/>
  <c r="F76"/>
  <c r="M76" s="1"/>
  <c r="F78"/>
  <c r="M78" s="1"/>
  <c r="F80"/>
  <c r="M80" s="1"/>
  <c r="F82"/>
  <c r="M82" s="1"/>
  <c r="F84"/>
  <c r="M84" s="1"/>
  <c r="F86"/>
  <c r="M86" s="1"/>
  <c r="F88"/>
  <c r="M88" s="1"/>
  <c r="F90"/>
  <c r="M90" s="1"/>
  <c r="F92"/>
  <c r="M92" s="1"/>
  <c r="F94"/>
  <c r="M94" s="1"/>
  <c r="F15"/>
  <c r="J15"/>
  <c r="M91" l="1"/>
  <c r="M83"/>
  <c r="M75"/>
  <c r="M67"/>
  <c r="M59"/>
  <c r="M51"/>
  <c r="M43"/>
  <c r="M35"/>
  <c r="M27"/>
  <c r="M19"/>
  <c r="M93"/>
  <c r="M89"/>
  <c r="M85"/>
  <c r="M81"/>
  <c r="M77"/>
  <c r="M73"/>
  <c r="M69"/>
  <c r="M65"/>
  <c r="M61"/>
  <c r="M57"/>
  <c r="M53"/>
  <c r="M49"/>
  <c r="M45"/>
  <c r="M41"/>
  <c r="M37"/>
  <c r="M33"/>
  <c r="M29"/>
  <c r="M25"/>
  <c r="M21"/>
  <c r="M17"/>
  <c r="L15"/>
  <c r="M15" s="1"/>
</calcChain>
</file>

<file path=xl/comments1.xml><?xml version="1.0" encoding="utf-8"?>
<comments xmlns="http://schemas.openxmlformats.org/spreadsheetml/2006/main">
  <authors>
    <author>Author</author>
  </authors>
  <commentList>
    <comment ref="K34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da tru 15 khoi
</t>
        </r>
      </text>
    </comment>
    <comment ref="K49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da tru 15 khoi
</t>
        </r>
      </text>
    </comment>
    <comment ref="K88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da tru 10 khoi</t>
        </r>
      </text>
    </comment>
  </commentList>
</comments>
</file>

<file path=xl/sharedStrings.xml><?xml version="1.0" encoding="utf-8"?>
<sst xmlns="http://schemas.openxmlformats.org/spreadsheetml/2006/main" count="118" uniqueCount="114">
  <si>
    <t>TRƯỜNG ĐẠI HỌC SƯ PHẠM KỸ THUẬT TP. HCM</t>
  </si>
  <si>
    <r>
      <t>BAN Q</t>
    </r>
    <r>
      <rPr>
        <b/>
        <u/>
        <sz val="13"/>
        <rFont val="Times New Roman"/>
        <family val="1"/>
      </rPr>
      <t>UẢN LÝ KÝ T</t>
    </r>
    <r>
      <rPr>
        <b/>
        <sz val="13"/>
        <rFont val="Times New Roman"/>
        <family val="1"/>
      </rPr>
      <t>ÚC XÁ</t>
    </r>
  </si>
  <si>
    <t xml:space="preserve">  DANH SÁCH NỘP TIỀN ĐIỆN NƯỚC SINH HOẠT  CƠ SỞ I</t>
  </si>
  <si>
    <t>Tháng: 04 năm 2015</t>
  </si>
  <si>
    <t xml:space="preserve">Giá tiền điện sinh hoạt: </t>
  </si>
  <si>
    <t>0-&gt;100 kw/h</t>
  </si>
  <si>
    <t>1.484đ</t>
  </si>
  <si>
    <t>401-&gt;600 kw/h</t>
  </si>
  <si>
    <t>2.242đ</t>
  </si>
  <si>
    <t>2.082đ</t>
  </si>
  <si>
    <t>101-&gt;200 kw/h</t>
  </si>
  <si>
    <t>1.533đ</t>
  </si>
  <si>
    <t>601-&gt;800kw/h</t>
  </si>
  <si>
    <t>2.503đ</t>
  </si>
  <si>
    <t>2.324đ</t>
  </si>
  <si>
    <t>201-&gt;400 kw/h</t>
  </si>
  <si>
    <t>1.786đ</t>
  </si>
  <si>
    <t>801-&gt;…..kw/h</t>
  </si>
  <si>
    <t>2.587đ</t>
  </si>
  <si>
    <t>2.399đ</t>
  </si>
  <si>
    <t>Giá tiền nước theo công văn số: 1376/CNTĐ-TCHC của Công ty CP cấp nước Thủ Đức:</t>
  </si>
  <si>
    <t>Giá tiền nước trong định mức: 4 m3 /SV x 6.000đ</t>
  </si>
  <si>
    <r>
      <t>Giá tiền nước vượt định mức: 1 m</t>
    </r>
    <r>
      <rPr>
        <vertAlign val="superscript"/>
        <sz val="13"/>
        <rFont val="Times New Roman"/>
        <family val="1"/>
      </rPr>
      <t>3</t>
    </r>
    <r>
      <rPr>
        <sz val="13"/>
        <rFont val="Times New Roman"/>
        <family val="1"/>
      </rPr>
      <t xml:space="preserve">  x 13.000đ</t>
    </r>
  </si>
  <si>
    <t>Phòng</t>
  </si>
  <si>
    <t>ĐIỆN</t>
  </si>
  <si>
    <t>NƯỚC</t>
  </si>
  <si>
    <t>Tổng số tiền
 Điện -Nước</t>
  </si>
  <si>
    <t>Số cũ</t>
  </si>
  <si>
    <t>Số mới</t>
  </si>
  <si>
    <t>Số tiêu thụ</t>
  </si>
  <si>
    <t>Tiền nộp</t>
  </si>
  <si>
    <t>VAT</t>
  </si>
  <si>
    <t>Trong định mức</t>
  </si>
  <si>
    <t>Vượt định mức</t>
  </si>
  <si>
    <t>D101</t>
  </si>
  <si>
    <t>D102</t>
  </si>
  <si>
    <t>D 103</t>
  </si>
  <si>
    <t>D 104</t>
  </si>
  <si>
    <t>D 105</t>
  </si>
  <si>
    <t>D 106</t>
  </si>
  <si>
    <t>D 107</t>
  </si>
  <si>
    <t>D 108</t>
  </si>
  <si>
    <t>D 109</t>
  </si>
  <si>
    <t>D 110</t>
  </si>
  <si>
    <t>D 111</t>
  </si>
  <si>
    <t>D 112</t>
  </si>
  <si>
    <t>D 113</t>
  </si>
  <si>
    <t>D 114</t>
  </si>
  <si>
    <t>D 115</t>
  </si>
  <si>
    <t>D 116</t>
  </si>
  <si>
    <t>D 117</t>
  </si>
  <si>
    <t>D 118</t>
  </si>
  <si>
    <t>D 119</t>
  </si>
  <si>
    <t>D 120</t>
  </si>
  <si>
    <t>D 201</t>
  </si>
  <si>
    <t>D 202</t>
  </si>
  <si>
    <t>D 203</t>
  </si>
  <si>
    <t>D 204</t>
  </si>
  <si>
    <t>D 205</t>
  </si>
  <si>
    <t>D 206</t>
  </si>
  <si>
    <t>D 207</t>
  </si>
  <si>
    <t>D 208</t>
  </si>
  <si>
    <t>D 209</t>
  </si>
  <si>
    <t>D 210</t>
  </si>
  <si>
    <t>D 211</t>
  </si>
  <si>
    <t>D 212</t>
  </si>
  <si>
    <t>D 213</t>
  </si>
  <si>
    <t>D 214</t>
  </si>
  <si>
    <t>D 215</t>
  </si>
  <si>
    <t>D 216</t>
  </si>
  <si>
    <t>D 217</t>
  </si>
  <si>
    <t>D 218</t>
  </si>
  <si>
    <t>D 219</t>
  </si>
  <si>
    <t>D 220</t>
  </si>
  <si>
    <t>D 301</t>
  </si>
  <si>
    <t>D 302</t>
  </si>
  <si>
    <t>D 303</t>
  </si>
  <si>
    <t>D 304</t>
  </si>
  <si>
    <t>D 305</t>
  </si>
  <si>
    <t>D 306</t>
  </si>
  <si>
    <t>D 307</t>
  </si>
  <si>
    <t>D 308</t>
  </si>
  <si>
    <t>D 309</t>
  </si>
  <si>
    <t>D 310</t>
  </si>
  <si>
    <t>D 311</t>
  </si>
  <si>
    <t>D 312</t>
  </si>
  <si>
    <t>D 313</t>
  </si>
  <si>
    <t>D 314</t>
  </si>
  <si>
    <t>D 315</t>
  </si>
  <si>
    <t>D 316</t>
  </si>
  <si>
    <t>D 317</t>
  </si>
  <si>
    <t>D 318</t>
  </si>
  <si>
    <t>D 319</t>
  </si>
  <si>
    <t>D 320</t>
  </si>
  <si>
    <t>D 401</t>
  </si>
  <si>
    <t>D 402</t>
  </si>
  <si>
    <t>D 403</t>
  </si>
  <si>
    <t>D 404</t>
  </si>
  <si>
    <t>D 405</t>
  </si>
  <si>
    <t>D 406</t>
  </si>
  <si>
    <t>D 407</t>
  </si>
  <si>
    <t>D 408</t>
  </si>
  <si>
    <t>D 409</t>
  </si>
  <si>
    <t>D 410</t>
  </si>
  <si>
    <t>D 411</t>
  </si>
  <si>
    <t>D 412</t>
  </si>
  <si>
    <t>D 413</t>
  </si>
  <si>
    <t>D 414</t>
  </si>
  <si>
    <t>D 415</t>
  </si>
  <si>
    <t>D 416</t>
  </si>
  <si>
    <t>D 417</t>
  </si>
  <si>
    <t>D 418</t>
  </si>
  <si>
    <t>D 419</t>
  </si>
  <si>
    <t>D 420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</si>
</sst>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Times New Roman"/>
      <family val="1"/>
    </font>
    <font>
      <b/>
      <sz val="13"/>
      <name val="Times New Roman"/>
      <family val="1"/>
    </font>
    <font>
      <b/>
      <u/>
      <sz val="13"/>
      <name val="Times New Roman"/>
      <family val="1"/>
    </font>
    <font>
      <b/>
      <sz val="16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vertAlign val="superscript"/>
      <sz val="13"/>
      <name val="Times New Roman"/>
      <family val="1"/>
    </font>
    <font>
      <sz val="14"/>
      <color theme="1"/>
      <name val="Times New Roman"/>
      <family val="1"/>
    </font>
    <font>
      <b/>
      <sz val="12"/>
      <color indexed="8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3" fontId="2" fillId="0" borderId="0" xfId="0" applyNumberFormat="1" applyFont="1" applyAlignment="1"/>
    <xf numFmtId="3" fontId="3" fillId="0" borderId="0" xfId="0" applyNumberFormat="1" applyFont="1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5" fillId="0" borderId="0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164" fontId="8" fillId="0" borderId="0" xfId="1" applyNumberFormat="1" applyFont="1" applyAlignment="1"/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right"/>
    </xf>
    <xf numFmtId="3" fontId="7" fillId="0" borderId="0" xfId="0" applyNumberFormat="1" applyFont="1" applyAlignment="1"/>
    <xf numFmtId="0" fontId="7" fillId="0" borderId="0" xfId="0" applyFont="1" applyAlignment="1">
      <alignment horizontal="center" vertical="center"/>
    </xf>
    <xf numFmtId="0" fontId="11" fillId="0" borderId="0" xfId="0" applyFont="1" applyAlignment="1"/>
    <xf numFmtId="164" fontId="11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11" fillId="0" borderId="0" xfId="0" applyFont="1" applyBorder="1" applyAlignment="1"/>
    <xf numFmtId="164" fontId="11" fillId="0" borderId="0" xfId="1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" fontId="11" fillId="0" borderId="0" xfId="0" applyNumberFormat="1" applyFont="1" applyBorder="1" applyAlignment="1"/>
    <xf numFmtId="3" fontId="7" fillId="0" borderId="0" xfId="0" applyNumberFormat="1" applyFont="1" applyBorder="1" applyAlignment="1"/>
    <xf numFmtId="0" fontId="11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64" fontId="8" fillId="0" borderId="9" xfId="1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3" fontId="14" fillId="0" borderId="9" xfId="0" applyNumberFormat="1" applyFont="1" applyFill="1" applyBorder="1" applyAlignment="1">
      <alignment horizontal="right" vertical="center" wrapText="1"/>
    </xf>
    <xf numFmtId="0" fontId="16" fillId="0" borderId="0" xfId="0" applyFont="1"/>
    <xf numFmtId="3" fontId="14" fillId="2" borderId="9" xfId="0" applyNumberFormat="1" applyFont="1" applyFill="1" applyBorder="1" applyAlignment="1">
      <alignment horizontal="right" vertical="center" wrapText="1"/>
    </xf>
    <xf numFmtId="0" fontId="16" fillId="2" borderId="0" xfId="0" applyFont="1" applyFill="1"/>
    <xf numFmtId="3" fontId="8" fillId="0" borderId="9" xfId="0" applyNumberFormat="1" applyFont="1" applyFill="1" applyBorder="1" applyAlignment="1">
      <alignment horizontal="right" vertical="center" wrapText="1"/>
    </xf>
    <xf numFmtId="0" fontId="9" fillId="0" borderId="0" xfId="0" applyFont="1"/>
    <xf numFmtId="3" fontId="8" fillId="2" borderId="9" xfId="0" applyNumberFormat="1" applyFont="1" applyFill="1" applyBorder="1" applyAlignment="1">
      <alignment horizontal="right" vertical="center" wrapText="1"/>
    </xf>
    <xf numFmtId="0" fontId="9" fillId="2" borderId="0" xfId="0" applyFont="1" applyFill="1"/>
    <xf numFmtId="0" fontId="9" fillId="0" borderId="0" xfId="0" applyFont="1" applyFill="1"/>
    <xf numFmtId="0" fontId="16" fillId="0" borderId="0" xfId="0" applyFont="1" applyFill="1"/>
    <xf numFmtId="0" fontId="9" fillId="2" borderId="0" xfId="0" applyFont="1" applyFill="1" applyAlignment="1"/>
    <xf numFmtId="0" fontId="11" fillId="0" borderId="0" xfId="0" applyFont="1"/>
    <xf numFmtId="164" fontId="6" fillId="0" borderId="0" xfId="1" applyNumberFormat="1" applyFont="1" applyAlignment="1">
      <alignment horizontal="center" vertical="center"/>
    </xf>
    <xf numFmtId="3" fontId="6" fillId="0" borderId="0" xfId="0" applyNumberFormat="1" applyFont="1"/>
    <xf numFmtId="3" fontId="8" fillId="0" borderId="0" xfId="0" applyNumberFormat="1" applyFont="1"/>
    <xf numFmtId="3" fontId="6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3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0" xfId="0" applyFont="1"/>
    <xf numFmtId="164" fontId="16" fillId="0" borderId="0" xfId="1" applyNumberFormat="1" applyFont="1" applyAlignment="1">
      <alignment horizontal="center" vertical="center"/>
    </xf>
    <xf numFmtId="3" fontId="16" fillId="0" borderId="0" xfId="0" applyNumberFormat="1" applyFont="1"/>
    <xf numFmtId="3" fontId="17" fillId="0" borderId="0" xfId="0" applyNumberFormat="1" applyFont="1"/>
    <xf numFmtId="0" fontId="16" fillId="0" borderId="0" xfId="0" applyFont="1" applyAlignment="1">
      <alignment horizontal="center" vertical="center"/>
    </xf>
    <xf numFmtId="0" fontId="8" fillId="0" borderId="9" xfId="0" applyFont="1" applyBorder="1" applyAlignment="1" applyProtection="1">
      <alignment horizontal="center" vertical="center"/>
      <protection hidden="1"/>
    </xf>
    <xf numFmtId="0" fontId="13" fillId="0" borderId="9" xfId="0" applyFont="1" applyBorder="1" applyProtection="1">
      <protection hidden="1"/>
    </xf>
    <xf numFmtId="164" fontId="14" fillId="0" borderId="9" xfId="1" applyNumberFormat="1" applyFont="1" applyFill="1" applyBorder="1" applyAlignment="1" applyProtection="1">
      <alignment vertical="center" wrapText="1"/>
      <protection hidden="1"/>
    </xf>
    <xf numFmtId="3" fontId="14" fillId="0" borderId="9" xfId="0" applyNumberFormat="1" applyFont="1" applyFill="1" applyBorder="1" applyAlignment="1" applyProtection="1">
      <alignment vertical="center" wrapText="1"/>
      <protection hidden="1"/>
    </xf>
    <xf numFmtId="0" fontId="15" fillId="0" borderId="9" xfId="0" applyFont="1" applyBorder="1" applyProtection="1">
      <protection hidden="1"/>
    </xf>
    <xf numFmtId="1" fontId="14" fillId="0" borderId="9" xfId="0" applyNumberFormat="1" applyFont="1" applyFill="1" applyBorder="1" applyAlignment="1" applyProtection="1">
      <alignment horizontal="right" vertical="center" wrapText="1"/>
      <protection hidden="1"/>
    </xf>
    <xf numFmtId="3" fontId="14" fillId="0" borderId="9" xfId="0" applyNumberFormat="1" applyFont="1" applyFill="1" applyBorder="1" applyAlignment="1" applyProtection="1">
      <alignment horizontal="center" vertical="center" wrapText="1"/>
      <protection hidden="1"/>
    </xf>
    <xf numFmtId="1" fontId="14" fillId="0" borderId="9" xfId="0" applyNumberFormat="1" applyFont="1" applyFill="1" applyBorder="1" applyAlignment="1" applyProtection="1">
      <alignment horizontal="center" vertical="center" wrapText="1"/>
      <protection hidden="1"/>
    </xf>
    <xf numFmtId="3" fontId="14" fillId="0" borderId="9" xfId="0" applyNumberFormat="1" applyFont="1" applyFill="1" applyBorder="1" applyAlignment="1" applyProtection="1">
      <alignment horizontal="right" vertical="center" wrapText="1"/>
      <protection hidden="1"/>
    </xf>
    <xf numFmtId="0" fontId="8" fillId="2" borderId="9" xfId="0" applyFont="1" applyFill="1" applyBorder="1" applyAlignment="1" applyProtection="1">
      <alignment horizontal="center" vertical="center"/>
      <protection hidden="1"/>
    </xf>
    <xf numFmtId="0" fontId="13" fillId="2" borderId="9" xfId="0" applyFont="1" applyFill="1" applyBorder="1" applyProtection="1">
      <protection hidden="1"/>
    </xf>
    <xf numFmtId="0" fontId="15" fillId="2" borderId="9" xfId="0" applyFont="1" applyFill="1" applyBorder="1" applyProtection="1">
      <protection hidden="1"/>
    </xf>
    <xf numFmtId="0" fontId="11" fillId="0" borderId="9" xfId="0" applyFont="1" applyBorder="1" applyProtection="1">
      <protection hidden="1"/>
    </xf>
    <xf numFmtId="0" fontId="6" fillId="0" borderId="9" xfId="0" applyFont="1" applyBorder="1" applyProtection="1">
      <protection hidden="1"/>
    </xf>
    <xf numFmtId="0" fontId="11" fillId="2" borderId="9" xfId="0" applyFont="1" applyFill="1" applyBorder="1" applyProtection="1">
      <protection hidden="1"/>
    </xf>
    <xf numFmtId="0" fontId="6" fillId="2" borderId="9" xfId="0" applyFont="1" applyFill="1" applyBorder="1" applyProtection="1">
      <protection hidden="1"/>
    </xf>
    <xf numFmtId="0" fontId="8" fillId="0" borderId="9" xfId="0" applyFont="1" applyFill="1" applyBorder="1" applyAlignment="1" applyProtection="1">
      <alignment horizontal="center" vertical="center"/>
      <protection hidden="1"/>
    </xf>
    <xf numFmtId="0" fontId="11" fillId="0" borderId="9" xfId="0" applyFont="1" applyFill="1" applyBorder="1" applyProtection="1">
      <protection hidden="1"/>
    </xf>
    <xf numFmtId="0" fontId="6" fillId="0" borderId="9" xfId="0" applyFont="1" applyFill="1" applyBorder="1" applyProtection="1">
      <protection hidden="1"/>
    </xf>
    <xf numFmtId="0" fontId="13" fillId="0" borderId="9" xfId="0" applyFont="1" applyFill="1" applyBorder="1" applyProtection="1">
      <protection hidden="1"/>
    </xf>
    <xf numFmtId="0" fontId="15" fillId="0" borderId="9" xfId="0" applyFont="1" applyFill="1" applyBorder="1" applyProtection="1">
      <protection hidden="1"/>
    </xf>
    <xf numFmtId="0" fontId="11" fillId="2" borderId="9" xfId="0" applyFont="1" applyFill="1" applyBorder="1" applyAlignment="1" applyProtection="1">
      <protection hidden="1"/>
    </xf>
    <xf numFmtId="0" fontId="6" fillId="2" borderId="9" xfId="0" applyFont="1" applyFill="1" applyBorder="1" applyAlignment="1" applyProtection="1">
      <protection hidden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7"/>
  <sheetViews>
    <sheetView tabSelected="1" topLeftCell="A13" workbookViewId="0">
      <selection activeCell="A15" sqref="A15:M94"/>
    </sheetView>
  </sheetViews>
  <sheetFormatPr defaultRowHeight="18.75"/>
  <cols>
    <col min="1" max="1" width="8.42578125" style="13" customWidth="1"/>
    <col min="2" max="2" width="8.5703125" style="51" customWidth="1"/>
    <col min="3" max="3" width="8.42578125" style="72" customWidth="1"/>
    <col min="4" max="4" width="9.140625" style="73" customWidth="1"/>
    <col min="5" max="5" width="11.140625" style="13" customWidth="1"/>
    <col min="6" max="6" width="9.85546875" style="13" customWidth="1"/>
    <col min="7" max="7" width="7.85546875" style="51" customWidth="1"/>
    <col min="8" max="8" width="7.85546875" style="74" customWidth="1"/>
    <col min="9" max="9" width="8" style="75" customWidth="1"/>
    <col min="10" max="11" width="8" style="76" customWidth="1"/>
    <col min="12" max="12" width="11.85546875" style="13" customWidth="1"/>
    <col min="13" max="13" width="13.28515625" style="13" customWidth="1"/>
    <col min="14" max="14" width="8.42578125" style="13" hidden="1" customWidth="1"/>
    <col min="15" max="15" width="3.28515625" style="13" hidden="1" customWidth="1"/>
    <col min="16" max="16" width="10.140625" style="13" hidden="1" customWidth="1"/>
    <col min="17" max="16384" width="9.140625" style="51"/>
  </cols>
  <sheetData>
    <row r="1" spans="1:16" s="7" customFormat="1" ht="16.5">
      <c r="A1" s="1" t="s">
        <v>0</v>
      </c>
      <c r="B1" s="1"/>
      <c r="C1" s="1"/>
      <c r="D1" s="1"/>
      <c r="E1" s="1"/>
      <c r="F1" s="1"/>
      <c r="G1" s="2"/>
      <c r="H1" s="3"/>
      <c r="I1" s="4"/>
      <c r="J1" s="5"/>
      <c r="K1" s="5"/>
      <c r="L1" s="6"/>
      <c r="M1" s="6"/>
      <c r="N1" s="6"/>
      <c r="O1" s="6"/>
      <c r="P1" s="6"/>
    </row>
    <row r="2" spans="1:16" s="7" customFormat="1" ht="16.5">
      <c r="A2" s="8" t="s">
        <v>1</v>
      </c>
      <c r="B2" s="8"/>
      <c r="C2" s="8"/>
      <c r="D2" s="8"/>
      <c r="E2" s="8"/>
      <c r="F2" s="8"/>
      <c r="G2" s="9"/>
      <c r="H2" s="4"/>
      <c r="I2" s="4"/>
      <c r="J2" s="5"/>
      <c r="K2" s="5"/>
      <c r="L2" s="6"/>
      <c r="M2" s="6"/>
      <c r="N2" s="6"/>
      <c r="O2" s="6"/>
      <c r="P2" s="6"/>
    </row>
    <row r="3" spans="1:16" s="11" customFormat="1" ht="26.25" customHeight="1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6" s="11" customFormat="1" ht="21.75" customHeight="1">
      <c r="A4" s="12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s="11" customFormat="1">
      <c r="A5" s="13"/>
      <c r="C5" s="14"/>
      <c r="D5" s="15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6" s="11" customFormat="1">
      <c r="A6" s="1" t="s">
        <v>4</v>
      </c>
      <c r="B6" s="1"/>
      <c r="C6" s="1"/>
      <c r="D6" s="1"/>
      <c r="E6" s="6"/>
      <c r="F6" s="17" t="s">
        <v>5</v>
      </c>
      <c r="G6" s="17"/>
      <c r="H6" s="18" t="s">
        <v>6</v>
      </c>
      <c r="I6" s="19"/>
      <c r="J6" s="18"/>
      <c r="K6" s="17" t="s">
        <v>7</v>
      </c>
      <c r="L6" s="17"/>
      <c r="M6" s="18" t="s">
        <v>8</v>
      </c>
      <c r="N6" s="18" t="s">
        <v>9</v>
      </c>
      <c r="O6" s="20"/>
      <c r="P6" s="20"/>
    </row>
    <row r="7" spans="1:16" s="11" customFormat="1">
      <c r="A7" s="13"/>
      <c r="B7" s="21"/>
      <c r="C7" s="21"/>
      <c r="D7" s="22"/>
      <c r="E7" s="20"/>
      <c r="F7" s="17" t="s">
        <v>10</v>
      </c>
      <c r="G7" s="17"/>
      <c r="H7" s="18" t="s">
        <v>11</v>
      </c>
      <c r="I7" s="19"/>
      <c r="J7" s="18"/>
      <c r="K7" s="17" t="s">
        <v>12</v>
      </c>
      <c r="L7" s="17"/>
      <c r="M7" s="18" t="s">
        <v>13</v>
      </c>
      <c r="N7" s="18" t="s">
        <v>14</v>
      </c>
      <c r="O7" s="20"/>
      <c r="P7" s="20"/>
    </row>
    <row r="8" spans="1:16" s="11" customFormat="1">
      <c r="A8" s="13"/>
      <c r="B8" s="21"/>
      <c r="C8" s="21"/>
      <c r="D8" s="22"/>
      <c r="E8" s="20"/>
      <c r="F8" s="17" t="s">
        <v>15</v>
      </c>
      <c r="G8" s="17"/>
      <c r="H8" s="18" t="s">
        <v>16</v>
      </c>
      <c r="I8" s="19"/>
      <c r="J8" s="18"/>
      <c r="K8" s="17" t="s">
        <v>17</v>
      </c>
      <c r="L8" s="17"/>
      <c r="M8" s="18" t="s">
        <v>18</v>
      </c>
      <c r="N8" s="18" t="s">
        <v>19</v>
      </c>
      <c r="O8" s="20"/>
      <c r="P8" s="20"/>
    </row>
    <row r="9" spans="1:16" s="7" customFormat="1" ht="18.75" customHeight="1">
      <c r="A9" s="23" t="s">
        <v>20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"/>
      <c r="O9" s="2"/>
      <c r="P9" s="2"/>
    </row>
    <row r="10" spans="1:16" s="7" customFormat="1" ht="18.75" customHeight="1">
      <c r="A10" s="23" t="s">
        <v>21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6"/>
      <c r="O10" s="6"/>
      <c r="P10" s="6"/>
    </row>
    <row r="11" spans="1:16" s="7" customFormat="1" ht="18.75" customHeight="1">
      <c r="A11" s="24" t="s">
        <v>22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5"/>
      <c r="O11" s="25"/>
      <c r="P11" s="25"/>
    </row>
    <row r="12" spans="1:16" s="11" customFormat="1" ht="15.75" customHeight="1">
      <c r="A12" s="13"/>
      <c r="B12" s="26"/>
      <c r="C12" s="26"/>
      <c r="D12" s="27"/>
      <c r="E12" s="28"/>
      <c r="F12" s="28"/>
      <c r="G12" s="26"/>
      <c r="H12" s="29"/>
      <c r="I12" s="30"/>
      <c r="J12" s="31"/>
      <c r="K12" s="31"/>
      <c r="L12" s="28"/>
      <c r="M12" s="28"/>
      <c r="N12" s="28"/>
      <c r="O12" s="28"/>
      <c r="P12" s="28"/>
    </row>
    <row r="13" spans="1:16" s="11" customFormat="1" ht="19.5" customHeight="1">
      <c r="A13" s="32" t="s">
        <v>23</v>
      </c>
      <c r="B13" s="33" t="s">
        <v>24</v>
      </c>
      <c r="C13" s="34"/>
      <c r="D13" s="34"/>
      <c r="E13" s="34"/>
      <c r="F13" s="35"/>
      <c r="G13" s="33" t="s">
        <v>25</v>
      </c>
      <c r="H13" s="34"/>
      <c r="I13" s="34"/>
      <c r="J13" s="34"/>
      <c r="K13" s="34"/>
      <c r="L13" s="35"/>
      <c r="M13" s="36" t="s">
        <v>26</v>
      </c>
      <c r="N13" s="37"/>
      <c r="O13" s="37"/>
      <c r="P13" s="37"/>
    </row>
    <row r="14" spans="1:16" s="11" customFormat="1" ht="47.25">
      <c r="A14" s="38"/>
      <c r="B14" s="39" t="s">
        <v>27</v>
      </c>
      <c r="C14" s="40" t="s">
        <v>28</v>
      </c>
      <c r="D14" s="41" t="s">
        <v>29</v>
      </c>
      <c r="E14" s="42" t="s">
        <v>30</v>
      </c>
      <c r="F14" s="43" t="s">
        <v>31</v>
      </c>
      <c r="G14" s="44" t="s">
        <v>27</v>
      </c>
      <c r="H14" s="45" t="s">
        <v>28</v>
      </c>
      <c r="I14" s="46" t="s">
        <v>29</v>
      </c>
      <c r="J14" s="47" t="s">
        <v>32</v>
      </c>
      <c r="K14" s="47" t="s">
        <v>33</v>
      </c>
      <c r="L14" s="44" t="s">
        <v>30</v>
      </c>
      <c r="M14" s="48"/>
      <c r="N14" s="49"/>
      <c r="O14" s="49"/>
      <c r="P14" s="49"/>
    </row>
    <row r="15" spans="1:16" ht="19.5" customHeight="1">
      <c r="A15" s="77" t="s">
        <v>34</v>
      </c>
      <c r="B15" s="78">
        <v>25792</v>
      </c>
      <c r="C15" s="78">
        <v>25912</v>
      </c>
      <c r="D15" s="79">
        <f>C15-B15</f>
        <v>120</v>
      </c>
      <c r="E15" s="80">
        <f>ROUND(IF(D15&gt;800,(D15-800)*2587+2503*200+2242*200+1786*200+1533*100+100*1484,IF(D15&gt;600,(D15-600)*2503+200*2242+200*1786+100*1533+100*1484,IF(D15&gt;400,(D15-400)*2242+200*1786+100*1533+100*1484,IF(D15&gt;200,(D15-200)*1786+100*1533+100*1484,IF(D15&gt;100,(D15-100)*1533+100*1484,D15*1484))))),-3)</f>
        <v>179000</v>
      </c>
      <c r="F15" s="80">
        <f>ROUND(E15*10%,-3)</f>
        <v>18000</v>
      </c>
      <c r="G15" s="81">
        <v>6723</v>
      </c>
      <c r="H15" s="81">
        <v>6751</v>
      </c>
      <c r="I15" s="82">
        <f>H15-G15</f>
        <v>28</v>
      </c>
      <c r="J15" s="83">
        <f>IF(I15&lt;=32,I15,32)</f>
        <v>28</v>
      </c>
      <c r="K15" s="84">
        <f>IF(I15&gt;32,I15-32,0)</f>
        <v>0</v>
      </c>
      <c r="L15" s="85">
        <f>ROUND((J15*6000+K15*13000),-3)</f>
        <v>168000</v>
      </c>
      <c r="M15" s="85">
        <f>ROUND(E15+F15+L15,-3)</f>
        <v>365000</v>
      </c>
      <c r="N15" s="50">
        <v>2100</v>
      </c>
      <c r="O15" s="50">
        <v>11</v>
      </c>
      <c r="P15" s="50">
        <f>ROUND(N15*O15,-3)</f>
        <v>23000</v>
      </c>
    </row>
    <row r="16" spans="1:16" ht="19.5" customHeight="1">
      <c r="A16" s="77" t="s">
        <v>35</v>
      </c>
      <c r="B16" s="78">
        <v>30235</v>
      </c>
      <c r="C16" s="78">
        <v>30402</v>
      </c>
      <c r="D16" s="79">
        <f t="shared" ref="D16:D79" si="0">C16-B16</f>
        <v>167</v>
      </c>
      <c r="E16" s="80">
        <f t="shared" ref="E16:E79" si="1">ROUND(IF(D16&gt;800,(D16-800)*2587+2503*200+2242*200+1786*200+1533*100+100*1484,IF(D16&gt;600,(D16-600)*2503+200*2242+200*1786+100*1533+100*1484,IF(D16&gt;400,(D16-400)*2242+200*1786+100*1533+100*1484,IF(D16&gt;200,(D16-200)*1786+100*1533+100*1484,IF(D16&gt;100,(D16-100)*1533+100*1484,D16*1484))))),-3)</f>
        <v>251000</v>
      </c>
      <c r="F16" s="80">
        <f t="shared" ref="F16:F79" si="2">ROUND(E16*10%,-3)</f>
        <v>25000</v>
      </c>
      <c r="G16" s="81">
        <v>6168</v>
      </c>
      <c r="H16" s="81">
        <v>6203</v>
      </c>
      <c r="I16" s="82">
        <f t="shared" ref="I16:I79" si="3">H16-G16</f>
        <v>35</v>
      </c>
      <c r="J16" s="83">
        <f t="shared" ref="J16:J79" si="4">IF(I16&lt;=32,I16,32)</f>
        <v>32</v>
      </c>
      <c r="K16" s="84">
        <f t="shared" ref="K16:K79" si="5">IF(I16&gt;32,I16-32,0)</f>
        <v>3</v>
      </c>
      <c r="L16" s="85">
        <f t="shared" ref="L16:L79" si="6">ROUND((J16*6000+K16*13000),-3)</f>
        <v>231000</v>
      </c>
      <c r="M16" s="85">
        <f t="shared" ref="M16:M79" si="7">ROUND(E16+F16+L16,-3)</f>
        <v>507000</v>
      </c>
      <c r="N16" s="50">
        <v>2100</v>
      </c>
      <c r="O16" s="50">
        <v>18</v>
      </c>
      <c r="P16" s="50">
        <v>65000</v>
      </c>
    </row>
    <row r="17" spans="1:16">
      <c r="A17" s="77" t="s">
        <v>36</v>
      </c>
      <c r="B17" s="78">
        <v>32054</v>
      </c>
      <c r="C17" s="78">
        <v>32201</v>
      </c>
      <c r="D17" s="79">
        <f t="shared" si="0"/>
        <v>147</v>
      </c>
      <c r="E17" s="80">
        <f t="shared" si="1"/>
        <v>220000</v>
      </c>
      <c r="F17" s="80">
        <f t="shared" si="2"/>
        <v>22000</v>
      </c>
      <c r="G17" s="81">
        <v>79</v>
      </c>
      <c r="H17" s="81">
        <v>108</v>
      </c>
      <c r="I17" s="82">
        <f t="shared" si="3"/>
        <v>29</v>
      </c>
      <c r="J17" s="83">
        <f t="shared" si="4"/>
        <v>29</v>
      </c>
      <c r="K17" s="84">
        <f>IF(I17&gt;32,I17-32,0)</f>
        <v>0</v>
      </c>
      <c r="L17" s="85">
        <f t="shared" si="6"/>
        <v>174000</v>
      </c>
      <c r="M17" s="85">
        <f t="shared" si="7"/>
        <v>416000</v>
      </c>
      <c r="N17" s="50">
        <v>2100</v>
      </c>
      <c r="O17" s="50">
        <v>52</v>
      </c>
      <c r="P17" s="50">
        <v>35000</v>
      </c>
    </row>
    <row r="18" spans="1:16">
      <c r="A18" s="77" t="s">
        <v>37</v>
      </c>
      <c r="B18" s="78">
        <v>20168</v>
      </c>
      <c r="C18" s="78">
        <v>20335</v>
      </c>
      <c r="D18" s="79">
        <f t="shared" si="0"/>
        <v>167</v>
      </c>
      <c r="E18" s="80">
        <f t="shared" si="1"/>
        <v>251000</v>
      </c>
      <c r="F18" s="80">
        <f t="shared" si="2"/>
        <v>25000</v>
      </c>
      <c r="G18" s="81">
        <v>6099</v>
      </c>
      <c r="H18" s="81">
        <v>6131</v>
      </c>
      <c r="I18" s="82">
        <f t="shared" si="3"/>
        <v>32</v>
      </c>
      <c r="J18" s="83">
        <f t="shared" si="4"/>
        <v>32</v>
      </c>
      <c r="K18" s="84">
        <f t="shared" si="5"/>
        <v>0</v>
      </c>
      <c r="L18" s="85">
        <f t="shared" si="6"/>
        <v>192000</v>
      </c>
      <c r="M18" s="85">
        <f t="shared" si="7"/>
        <v>468000</v>
      </c>
      <c r="N18" s="50">
        <v>2100</v>
      </c>
      <c r="O18" s="50">
        <v>34</v>
      </c>
      <c r="P18" s="50">
        <v>10000</v>
      </c>
    </row>
    <row r="19" spans="1:16" s="53" customFormat="1">
      <c r="A19" s="86" t="s">
        <v>38</v>
      </c>
      <c r="B19" s="87">
        <v>7815</v>
      </c>
      <c r="C19" s="87">
        <v>7919</v>
      </c>
      <c r="D19" s="79">
        <f t="shared" si="0"/>
        <v>104</v>
      </c>
      <c r="E19" s="80">
        <f t="shared" si="1"/>
        <v>155000</v>
      </c>
      <c r="F19" s="80">
        <f t="shared" si="2"/>
        <v>16000</v>
      </c>
      <c r="G19" s="88">
        <v>7483</v>
      </c>
      <c r="H19" s="88">
        <v>7513</v>
      </c>
      <c r="I19" s="82">
        <f t="shared" si="3"/>
        <v>30</v>
      </c>
      <c r="J19" s="83">
        <f t="shared" si="4"/>
        <v>30</v>
      </c>
      <c r="K19" s="84">
        <f t="shared" si="5"/>
        <v>0</v>
      </c>
      <c r="L19" s="85">
        <f t="shared" si="6"/>
        <v>180000</v>
      </c>
      <c r="M19" s="85">
        <f t="shared" si="7"/>
        <v>351000</v>
      </c>
      <c r="N19" s="50">
        <v>2100</v>
      </c>
      <c r="O19" s="52">
        <v>16</v>
      </c>
      <c r="P19" s="50">
        <v>35000</v>
      </c>
    </row>
    <row r="20" spans="1:16">
      <c r="A20" s="77" t="s">
        <v>39</v>
      </c>
      <c r="B20" s="78">
        <v>26299</v>
      </c>
      <c r="C20" s="78">
        <v>26424</v>
      </c>
      <c r="D20" s="79">
        <f t="shared" si="0"/>
        <v>125</v>
      </c>
      <c r="E20" s="80">
        <f t="shared" si="1"/>
        <v>187000</v>
      </c>
      <c r="F20" s="80">
        <f t="shared" si="2"/>
        <v>19000</v>
      </c>
      <c r="G20" s="81">
        <v>1770</v>
      </c>
      <c r="H20" s="81">
        <v>1793</v>
      </c>
      <c r="I20" s="82">
        <f t="shared" si="3"/>
        <v>23</v>
      </c>
      <c r="J20" s="83">
        <f t="shared" si="4"/>
        <v>23</v>
      </c>
      <c r="K20" s="84">
        <f t="shared" si="5"/>
        <v>0</v>
      </c>
      <c r="L20" s="85">
        <f t="shared" si="6"/>
        <v>138000</v>
      </c>
      <c r="M20" s="85">
        <f t="shared" si="7"/>
        <v>344000</v>
      </c>
      <c r="N20" s="50">
        <v>2100</v>
      </c>
      <c r="O20" s="50">
        <v>67</v>
      </c>
      <c r="P20" s="50">
        <v>60000</v>
      </c>
    </row>
    <row r="21" spans="1:16" s="55" customFormat="1">
      <c r="A21" s="77" t="s">
        <v>40</v>
      </c>
      <c r="B21" s="89">
        <v>27150</v>
      </c>
      <c r="C21" s="89">
        <v>27278</v>
      </c>
      <c r="D21" s="79">
        <f t="shared" si="0"/>
        <v>128</v>
      </c>
      <c r="E21" s="80">
        <f t="shared" si="1"/>
        <v>191000</v>
      </c>
      <c r="F21" s="80">
        <f t="shared" si="2"/>
        <v>19000</v>
      </c>
      <c r="G21" s="90">
        <v>6401</v>
      </c>
      <c r="H21" s="90">
        <v>6419</v>
      </c>
      <c r="I21" s="82">
        <f t="shared" si="3"/>
        <v>18</v>
      </c>
      <c r="J21" s="83">
        <f t="shared" si="4"/>
        <v>18</v>
      </c>
      <c r="K21" s="84">
        <f t="shared" si="5"/>
        <v>0</v>
      </c>
      <c r="L21" s="85">
        <f t="shared" si="6"/>
        <v>108000</v>
      </c>
      <c r="M21" s="85">
        <f t="shared" si="7"/>
        <v>318000</v>
      </c>
      <c r="N21" s="50">
        <v>2100</v>
      </c>
      <c r="O21" s="54">
        <v>33</v>
      </c>
      <c r="P21" s="54">
        <v>30000</v>
      </c>
    </row>
    <row r="22" spans="1:16" s="57" customFormat="1">
      <c r="A22" s="86" t="s">
        <v>41</v>
      </c>
      <c r="B22" s="91">
        <v>27849</v>
      </c>
      <c r="C22" s="91">
        <v>27966</v>
      </c>
      <c r="D22" s="79">
        <f t="shared" si="0"/>
        <v>117</v>
      </c>
      <c r="E22" s="80">
        <f t="shared" si="1"/>
        <v>174000</v>
      </c>
      <c r="F22" s="80">
        <f t="shared" si="2"/>
        <v>17000</v>
      </c>
      <c r="G22" s="92">
        <v>1267</v>
      </c>
      <c r="H22" s="92">
        <v>1288</v>
      </c>
      <c r="I22" s="82">
        <f t="shared" si="3"/>
        <v>21</v>
      </c>
      <c r="J22" s="83">
        <f t="shared" si="4"/>
        <v>21</v>
      </c>
      <c r="K22" s="84">
        <f t="shared" si="5"/>
        <v>0</v>
      </c>
      <c r="L22" s="85">
        <f t="shared" si="6"/>
        <v>126000</v>
      </c>
      <c r="M22" s="85">
        <f t="shared" si="7"/>
        <v>317000</v>
      </c>
      <c r="N22" s="50">
        <v>2100</v>
      </c>
      <c r="O22" s="56">
        <v>11</v>
      </c>
      <c r="P22" s="56">
        <v>15000</v>
      </c>
    </row>
    <row r="23" spans="1:16" s="58" customFormat="1">
      <c r="A23" s="93" t="s">
        <v>42</v>
      </c>
      <c r="B23" s="94">
        <v>29159</v>
      </c>
      <c r="C23" s="94">
        <v>29310</v>
      </c>
      <c r="D23" s="79">
        <f t="shared" si="0"/>
        <v>151</v>
      </c>
      <c r="E23" s="80">
        <f t="shared" si="1"/>
        <v>227000</v>
      </c>
      <c r="F23" s="80">
        <f t="shared" si="2"/>
        <v>23000</v>
      </c>
      <c r="G23" s="95">
        <v>729</v>
      </c>
      <c r="H23" s="95">
        <v>751</v>
      </c>
      <c r="I23" s="82">
        <f t="shared" si="3"/>
        <v>22</v>
      </c>
      <c r="J23" s="83">
        <f t="shared" si="4"/>
        <v>22</v>
      </c>
      <c r="K23" s="84">
        <f t="shared" si="5"/>
        <v>0</v>
      </c>
      <c r="L23" s="85">
        <f t="shared" si="6"/>
        <v>132000</v>
      </c>
      <c r="M23" s="85">
        <f t="shared" si="7"/>
        <v>382000</v>
      </c>
      <c r="N23" s="50">
        <v>2100</v>
      </c>
      <c r="O23" s="54">
        <v>11</v>
      </c>
      <c r="P23" s="54">
        <v>30000</v>
      </c>
    </row>
    <row r="24" spans="1:16" s="55" customFormat="1">
      <c r="A24" s="77" t="s">
        <v>43</v>
      </c>
      <c r="B24" s="89">
        <v>31830</v>
      </c>
      <c r="C24" s="89">
        <v>31982</v>
      </c>
      <c r="D24" s="79">
        <f t="shared" si="0"/>
        <v>152</v>
      </c>
      <c r="E24" s="80">
        <f t="shared" si="1"/>
        <v>228000</v>
      </c>
      <c r="F24" s="80">
        <f t="shared" si="2"/>
        <v>23000</v>
      </c>
      <c r="G24" s="90">
        <v>1667</v>
      </c>
      <c r="H24" s="90">
        <v>1699</v>
      </c>
      <c r="I24" s="82">
        <f t="shared" si="3"/>
        <v>32</v>
      </c>
      <c r="J24" s="83">
        <f t="shared" si="4"/>
        <v>32</v>
      </c>
      <c r="K24" s="84">
        <f t="shared" si="5"/>
        <v>0</v>
      </c>
      <c r="L24" s="85">
        <f t="shared" si="6"/>
        <v>192000</v>
      </c>
      <c r="M24" s="85">
        <f t="shared" si="7"/>
        <v>443000</v>
      </c>
      <c r="N24" s="50">
        <v>2100</v>
      </c>
      <c r="O24" s="54">
        <v>28</v>
      </c>
      <c r="P24" s="54">
        <v>20000</v>
      </c>
    </row>
    <row r="25" spans="1:16" s="57" customFormat="1">
      <c r="A25" s="86" t="s">
        <v>44</v>
      </c>
      <c r="B25" s="91">
        <v>29732</v>
      </c>
      <c r="C25" s="91">
        <v>29879</v>
      </c>
      <c r="D25" s="79">
        <f t="shared" si="0"/>
        <v>147</v>
      </c>
      <c r="E25" s="80">
        <f t="shared" si="1"/>
        <v>220000</v>
      </c>
      <c r="F25" s="80">
        <f t="shared" si="2"/>
        <v>22000</v>
      </c>
      <c r="G25" s="92">
        <v>1091</v>
      </c>
      <c r="H25" s="92">
        <v>1117</v>
      </c>
      <c r="I25" s="82">
        <f t="shared" si="3"/>
        <v>26</v>
      </c>
      <c r="J25" s="83">
        <f t="shared" si="4"/>
        <v>26</v>
      </c>
      <c r="K25" s="84">
        <f t="shared" si="5"/>
        <v>0</v>
      </c>
      <c r="L25" s="85">
        <f t="shared" si="6"/>
        <v>156000</v>
      </c>
      <c r="M25" s="85">
        <f t="shared" si="7"/>
        <v>398000</v>
      </c>
      <c r="N25" s="50">
        <v>2100</v>
      </c>
      <c r="O25" s="56">
        <v>3</v>
      </c>
      <c r="P25" s="56">
        <v>25000</v>
      </c>
    </row>
    <row r="26" spans="1:16" s="58" customFormat="1">
      <c r="A26" s="93" t="s">
        <v>45</v>
      </c>
      <c r="B26" s="94">
        <v>29546</v>
      </c>
      <c r="C26" s="94">
        <v>29695</v>
      </c>
      <c r="D26" s="79">
        <f t="shared" si="0"/>
        <v>149</v>
      </c>
      <c r="E26" s="80">
        <f t="shared" si="1"/>
        <v>224000</v>
      </c>
      <c r="F26" s="80">
        <f t="shared" si="2"/>
        <v>22000</v>
      </c>
      <c r="G26" s="95">
        <v>4435</v>
      </c>
      <c r="H26" s="95">
        <v>4459</v>
      </c>
      <c r="I26" s="82">
        <f t="shared" si="3"/>
        <v>24</v>
      </c>
      <c r="J26" s="83">
        <f t="shared" si="4"/>
        <v>24</v>
      </c>
      <c r="K26" s="84">
        <f t="shared" si="5"/>
        <v>0</v>
      </c>
      <c r="L26" s="85">
        <f t="shared" si="6"/>
        <v>144000</v>
      </c>
      <c r="M26" s="85">
        <f t="shared" si="7"/>
        <v>390000</v>
      </c>
      <c r="N26" s="50">
        <v>2100</v>
      </c>
      <c r="O26" s="54">
        <v>44</v>
      </c>
      <c r="P26" s="54">
        <v>25000</v>
      </c>
    </row>
    <row r="27" spans="1:16">
      <c r="A27" s="77" t="s">
        <v>46</v>
      </c>
      <c r="B27" s="78">
        <v>27347</v>
      </c>
      <c r="C27" s="78">
        <v>27454</v>
      </c>
      <c r="D27" s="79">
        <f t="shared" si="0"/>
        <v>107</v>
      </c>
      <c r="E27" s="80">
        <f t="shared" si="1"/>
        <v>159000</v>
      </c>
      <c r="F27" s="80">
        <f t="shared" si="2"/>
        <v>16000</v>
      </c>
      <c r="G27" s="81">
        <v>6421</v>
      </c>
      <c r="H27" s="81">
        <v>6450</v>
      </c>
      <c r="I27" s="82">
        <f t="shared" si="3"/>
        <v>29</v>
      </c>
      <c r="J27" s="83">
        <f t="shared" si="4"/>
        <v>29</v>
      </c>
      <c r="K27" s="84">
        <f t="shared" si="5"/>
        <v>0</v>
      </c>
      <c r="L27" s="85">
        <f t="shared" si="6"/>
        <v>174000</v>
      </c>
      <c r="M27" s="85">
        <f t="shared" si="7"/>
        <v>349000</v>
      </c>
      <c r="N27" s="50">
        <v>2100</v>
      </c>
      <c r="O27" s="50">
        <v>9</v>
      </c>
      <c r="P27" s="50">
        <v>20000</v>
      </c>
    </row>
    <row r="28" spans="1:16">
      <c r="A28" s="77" t="s">
        <v>47</v>
      </c>
      <c r="B28" s="78">
        <v>29432</v>
      </c>
      <c r="C28" s="78">
        <v>29551</v>
      </c>
      <c r="D28" s="79">
        <f t="shared" si="0"/>
        <v>119</v>
      </c>
      <c r="E28" s="80">
        <f t="shared" si="1"/>
        <v>178000</v>
      </c>
      <c r="F28" s="80">
        <f t="shared" si="2"/>
        <v>18000</v>
      </c>
      <c r="G28" s="81">
        <v>6578</v>
      </c>
      <c r="H28" s="81">
        <v>6600</v>
      </c>
      <c r="I28" s="82">
        <f t="shared" si="3"/>
        <v>22</v>
      </c>
      <c r="J28" s="83">
        <f t="shared" si="4"/>
        <v>22</v>
      </c>
      <c r="K28" s="84">
        <f t="shared" si="5"/>
        <v>0</v>
      </c>
      <c r="L28" s="85">
        <f t="shared" si="6"/>
        <v>132000</v>
      </c>
      <c r="M28" s="85">
        <f t="shared" si="7"/>
        <v>328000</v>
      </c>
      <c r="N28" s="50">
        <v>2100</v>
      </c>
      <c r="O28" s="50">
        <v>32</v>
      </c>
      <c r="P28" s="50">
        <v>65000</v>
      </c>
    </row>
    <row r="29" spans="1:16">
      <c r="A29" s="77" t="s">
        <v>48</v>
      </c>
      <c r="B29" s="78">
        <v>23148</v>
      </c>
      <c r="C29" s="78">
        <v>23299</v>
      </c>
      <c r="D29" s="79">
        <f t="shared" si="0"/>
        <v>151</v>
      </c>
      <c r="E29" s="80">
        <f t="shared" si="1"/>
        <v>227000</v>
      </c>
      <c r="F29" s="80">
        <f t="shared" si="2"/>
        <v>23000</v>
      </c>
      <c r="G29" s="81">
        <v>6717</v>
      </c>
      <c r="H29" s="81">
        <v>6761</v>
      </c>
      <c r="I29" s="82">
        <f t="shared" si="3"/>
        <v>44</v>
      </c>
      <c r="J29" s="83">
        <f t="shared" si="4"/>
        <v>32</v>
      </c>
      <c r="K29" s="84">
        <f t="shared" si="5"/>
        <v>12</v>
      </c>
      <c r="L29" s="85">
        <f t="shared" si="6"/>
        <v>348000</v>
      </c>
      <c r="M29" s="85">
        <f t="shared" si="7"/>
        <v>598000</v>
      </c>
      <c r="N29" s="50">
        <v>2100</v>
      </c>
      <c r="O29" s="50">
        <v>4</v>
      </c>
      <c r="P29" s="50"/>
    </row>
    <row r="30" spans="1:16" s="59" customFormat="1">
      <c r="A30" s="93" t="s">
        <v>49</v>
      </c>
      <c r="B30" s="96">
        <v>26810</v>
      </c>
      <c r="C30" s="96">
        <v>27058</v>
      </c>
      <c r="D30" s="79">
        <f t="shared" si="0"/>
        <v>248</v>
      </c>
      <c r="E30" s="80">
        <f t="shared" si="1"/>
        <v>387000</v>
      </c>
      <c r="F30" s="80">
        <f t="shared" si="2"/>
        <v>39000</v>
      </c>
      <c r="G30" s="97">
        <v>1083</v>
      </c>
      <c r="H30" s="97">
        <v>1107</v>
      </c>
      <c r="I30" s="82">
        <f t="shared" si="3"/>
        <v>24</v>
      </c>
      <c r="J30" s="83">
        <f t="shared" si="4"/>
        <v>24</v>
      </c>
      <c r="K30" s="84">
        <f t="shared" si="5"/>
        <v>0</v>
      </c>
      <c r="L30" s="85">
        <f t="shared" si="6"/>
        <v>144000</v>
      </c>
      <c r="M30" s="85">
        <f t="shared" si="7"/>
        <v>570000</v>
      </c>
      <c r="N30" s="50">
        <v>2100</v>
      </c>
      <c r="O30" s="50">
        <v>36</v>
      </c>
      <c r="P30" s="50">
        <v>55000</v>
      </c>
    </row>
    <row r="31" spans="1:16" s="55" customFormat="1">
      <c r="A31" s="77" t="s">
        <v>50</v>
      </c>
      <c r="B31" s="89">
        <v>32235</v>
      </c>
      <c r="C31" s="89">
        <v>32376</v>
      </c>
      <c r="D31" s="79">
        <f t="shared" si="0"/>
        <v>141</v>
      </c>
      <c r="E31" s="80">
        <f t="shared" si="1"/>
        <v>211000</v>
      </c>
      <c r="F31" s="80">
        <f t="shared" si="2"/>
        <v>21000</v>
      </c>
      <c r="G31" s="90">
        <v>717</v>
      </c>
      <c r="H31" s="90">
        <v>738</v>
      </c>
      <c r="I31" s="82">
        <f t="shared" si="3"/>
        <v>21</v>
      </c>
      <c r="J31" s="83">
        <f t="shared" si="4"/>
        <v>21</v>
      </c>
      <c r="K31" s="84">
        <f t="shared" si="5"/>
        <v>0</v>
      </c>
      <c r="L31" s="85">
        <f t="shared" si="6"/>
        <v>126000</v>
      </c>
      <c r="M31" s="85">
        <f t="shared" si="7"/>
        <v>358000</v>
      </c>
      <c r="N31" s="50">
        <v>2100</v>
      </c>
      <c r="O31" s="54">
        <v>28</v>
      </c>
      <c r="P31" s="54">
        <v>35000</v>
      </c>
    </row>
    <row r="32" spans="1:16" s="55" customFormat="1">
      <c r="A32" s="77" t="s">
        <v>51</v>
      </c>
      <c r="B32" s="89">
        <v>27844</v>
      </c>
      <c r="C32" s="89">
        <v>28035</v>
      </c>
      <c r="D32" s="79">
        <f t="shared" si="0"/>
        <v>191</v>
      </c>
      <c r="E32" s="80">
        <f t="shared" si="1"/>
        <v>288000</v>
      </c>
      <c r="F32" s="80">
        <f t="shared" si="2"/>
        <v>29000</v>
      </c>
      <c r="G32" s="90">
        <v>170</v>
      </c>
      <c r="H32" s="90">
        <v>197</v>
      </c>
      <c r="I32" s="82">
        <f t="shared" si="3"/>
        <v>27</v>
      </c>
      <c r="J32" s="83">
        <f t="shared" si="4"/>
        <v>27</v>
      </c>
      <c r="K32" s="84">
        <f t="shared" si="5"/>
        <v>0</v>
      </c>
      <c r="L32" s="85">
        <f t="shared" si="6"/>
        <v>162000</v>
      </c>
      <c r="M32" s="85">
        <f t="shared" si="7"/>
        <v>479000</v>
      </c>
      <c r="N32" s="50">
        <v>2100</v>
      </c>
      <c r="O32" s="54">
        <v>17</v>
      </c>
      <c r="P32" s="54">
        <v>20000</v>
      </c>
    </row>
    <row r="33" spans="1:16">
      <c r="A33" s="77" t="s">
        <v>52</v>
      </c>
      <c r="B33" s="78">
        <v>30086</v>
      </c>
      <c r="C33" s="78">
        <v>30248</v>
      </c>
      <c r="D33" s="79">
        <f t="shared" si="0"/>
        <v>162</v>
      </c>
      <c r="E33" s="80">
        <f t="shared" si="1"/>
        <v>243000</v>
      </c>
      <c r="F33" s="80">
        <f t="shared" si="2"/>
        <v>24000</v>
      </c>
      <c r="G33" s="81">
        <v>3434</v>
      </c>
      <c r="H33" s="81">
        <v>3461</v>
      </c>
      <c r="I33" s="82">
        <f t="shared" si="3"/>
        <v>27</v>
      </c>
      <c r="J33" s="83">
        <f t="shared" si="4"/>
        <v>27</v>
      </c>
      <c r="K33" s="84">
        <f t="shared" si="5"/>
        <v>0</v>
      </c>
      <c r="L33" s="85">
        <f t="shared" si="6"/>
        <v>162000</v>
      </c>
      <c r="M33" s="85">
        <f t="shared" si="7"/>
        <v>429000</v>
      </c>
      <c r="N33" s="50">
        <v>2100</v>
      </c>
      <c r="O33" s="50">
        <v>41</v>
      </c>
      <c r="P33" s="50"/>
    </row>
    <row r="34" spans="1:16" s="57" customFormat="1">
      <c r="A34" s="86" t="s">
        <v>53</v>
      </c>
      <c r="B34" s="91">
        <v>25312</v>
      </c>
      <c r="C34" s="91">
        <v>25519</v>
      </c>
      <c r="D34" s="79">
        <f t="shared" si="0"/>
        <v>207</v>
      </c>
      <c r="E34" s="80">
        <f t="shared" si="1"/>
        <v>314000</v>
      </c>
      <c r="F34" s="80">
        <f t="shared" si="2"/>
        <v>31000</v>
      </c>
      <c r="G34" s="92">
        <v>6112</v>
      </c>
      <c r="H34" s="92">
        <v>6173</v>
      </c>
      <c r="I34" s="82">
        <f t="shared" si="3"/>
        <v>61</v>
      </c>
      <c r="J34" s="83">
        <f t="shared" si="4"/>
        <v>32</v>
      </c>
      <c r="K34" s="84">
        <f>IF(I34&gt;32,I34-32,0)-15</f>
        <v>14</v>
      </c>
      <c r="L34" s="85">
        <f t="shared" si="6"/>
        <v>374000</v>
      </c>
      <c r="M34" s="85">
        <f t="shared" si="7"/>
        <v>719000</v>
      </c>
      <c r="N34" s="50">
        <v>2100</v>
      </c>
      <c r="O34" s="56">
        <v>0</v>
      </c>
      <c r="P34" s="54">
        <v>45000</v>
      </c>
    </row>
    <row r="35" spans="1:16" s="59" customFormat="1">
      <c r="A35" s="93" t="s">
        <v>54</v>
      </c>
      <c r="B35" s="96">
        <v>7931</v>
      </c>
      <c r="C35" s="96">
        <v>8078</v>
      </c>
      <c r="D35" s="79">
        <f t="shared" si="0"/>
        <v>147</v>
      </c>
      <c r="E35" s="80">
        <f t="shared" si="1"/>
        <v>220000</v>
      </c>
      <c r="F35" s="80">
        <f t="shared" si="2"/>
        <v>22000</v>
      </c>
      <c r="G35" s="97">
        <v>1349</v>
      </c>
      <c r="H35" s="97">
        <v>1383</v>
      </c>
      <c r="I35" s="82">
        <f t="shared" si="3"/>
        <v>34</v>
      </c>
      <c r="J35" s="83">
        <f t="shared" si="4"/>
        <v>32</v>
      </c>
      <c r="K35" s="84">
        <f t="shared" si="5"/>
        <v>2</v>
      </c>
      <c r="L35" s="85">
        <f t="shared" si="6"/>
        <v>218000</v>
      </c>
      <c r="M35" s="85">
        <f t="shared" si="7"/>
        <v>460000</v>
      </c>
      <c r="N35" s="50">
        <v>2100</v>
      </c>
      <c r="O35" s="50">
        <v>59</v>
      </c>
      <c r="P35" s="50"/>
    </row>
    <row r="36" spans="1:16">
      <c r="A36" s="77" t="s">
        <v>55</v>
      </c>
      <c r="B36" s="78">
        <v>30846</v>
      </c>
      <c r="C36" s="78">
        <v>30939</v>
      </c>
      <c r="D36" s="79">
        <f t="shared" si="0"/>
        <v>93</v>
      </c>
      <c r="E36" s="80">
        <f t="shared" si="1"/>
        <v>138000</v>
      </c>
      <c r="F36" s="80">
        <f t="shared" si="2"/>
        <v>14000</v>
      </c>
      <c r="G36" s="81">
        <v>7301</v>
      </c>
      <c r="H36" s="81">
        <v>7316</v>
      </c>
      <c r="I36" s="82">
        <f t="shared" si="3"/>
        <v>15</v>
      </c>
      <c r="J36" s="83">
        <f t="shared" si="4"/>
        <v>15</v>
      </c>
      <c r="K36" s="84">
        <f t="shared" si="5"/>
        <v>0</v>
      </c>
      <c r="L36" s="85">
        <f t="shared" si="6"/>
        <v>90000</v>
      </c>
      <c r="M36" s="85">
        <f t="shared" si="7"/>
        <v>242000</v>
      </c>
      <c r="N36" s="50">
        <v>2100</v>
      </c>
      <c r="O36" s="50">
        <v>4</v>
      </c>
      <c r="P36" s="50">
        <v>65000</v>
      </c>
    </row>
    <row r="37" spans="1:16">
      <c r="A37" s="77" t="s">
        <v>56</v>
      </c>
      <c r="B37" s="78">
        <v>32090</v>
      </c>
      <c r="C37" s="78">
        <v>32262</v>
      </c>
      <c r="D37" s="79">
        <f t="shared" si="0"/>
        <v>172</v>
      </c>
      <c r="E37" s="80">
        <f t="shared" si="1"/>
        <v>259000</v>
      </c>
      <c r="F37" s="80">
        <f t="shared" si="2"/>
        <v>26000</v>
      </c>
      <c r="G37" s="81">
        <v>1468</v>
      </c>
      <c r="H37" s="81">
        <v>1497</v>
      </c>
      <c r="I37" s="82">
        <f t="shared" si="3"/>
        <v>29</v>
      </c>
      <c r="J37" s="83">
        <f t="shared" si="4"/>
        <v>29</v>
      </c>
      <c r="K37" s="84">
        <f t="shared" si="5"/>
        <v>0</v>
      </c>
      <c r="L37" s="85">
        <f t="shared" si="6"/>
        <v>174000</v>
      </c>
      <c r="M37" s="85">
        <f t="shared" si="7"/>
        <v>459000</v>
      </c>
      <c r="N37" s="50">
        <v>2100</v>
      </c>
      <c r="O37" s="50">
        <v>53</v>
      </c>
      <c r="P37" s="50">
        <v>30000</v>
      </c>
    </row>
    <row r="38" spans="1:16" s="58" customFormat="1">
      <c r="A38" s="93" t="s">
        <v>57</v>
      </c>
      <c r="B38" s="94">
        <v>6925</v>
      </c>
      <c r="C38" s="94">
        <v>7070</v>
      </c>
      <c r="D38" s="79">
        <f t="shared" si="0"/>
        <v>145</v>
      </c>
      <c r="E38" s="80">
        <f t="shared" si="1"/>
        <v>217000</v>
      </c>
      <c r="F38" s="80">
        <f t="shared" si="2"/>
        <v>22000</v>
      </c>
      <c r="G38" s="95">
        <v>4025</v>
      </c>
      <c r="H38" s="95">
        <v>4056</v>
      </c>
      <c r="I38" s="82">
        <f t="shared" si="3"/>
        <v>31</v>
      </c>
      <c r="J38" s="83">
        <f t="shared" si="4"/>
        <v>31</v>
      </c>
      <c r="K38" s="84">
        <f t="shared" si="5"/>
        <v>0</v>
      </c>
      <c r="L38" s="85">
        <f t="shared" si="6"/>
        <v>186000</v>
      </c>
      <c r="M38" s="85">
        <f t="shared" si="7"/>
        <v>425000</v>
      </c>
      <c r="N38" s="50">
        <v>2100</v>
      </c>
      <c r="O38" s="54">
        <v>11</v>
      </c>
      <c r="P38" s="54">
        <v>25000</v>
      </c>
    </row>
    <row r="39" spans="1:16">
      <c r="A39" s="77" t="s">
        <v>58</v>
      </c>
      <c r="B39" s="78">
        <v>378</v>
      </c>
      <c r="C39" s="78">
        <v>582</v>
      </c>
      <c r="D39" s="79">
        <f t="shared" si="0"/>
        <v>204</v>
      </c>
      <c r="E39" s="80">
        <f t="shared" si="1"/>
        <v>309000</v>
      </c>
      <c r="F39" s="80">
        <f t="shared" si="2"/>
        <v>31000</v>
      </c>
      <c r="G39" s="81">
        <v>4538</v>
      </c>
      <c r="H39" s="81">
        <v>4561</v>
      </c>
      <c r="I39" s="82">
        <f t="shared" si="3"/>
        <v>23</v>
      </c>
      <c r="J39" s="83">
        <f t="shared" si="4"/>
        <v>23</v>
      </c>
      <c r="K39" s="84">
        <f t="shared" si="5"/>
        <v>0</v>
      </c>
      <c r="L39" s="85">
        <f t="shared" si="6"/>
        <v>138000</v>
      </c>
      <c r="M39" s="85">
        <f t="shared" si="7"/>
        <v>478000</v>
      </c>
      <c r="N39" s="50">
        <v>2100</v>
      </c>
      <c r="O39" s="50">
        <v>27</v>
      </c>
      <c r="P39" s="50"/>
    </row>
    <row r="40" spans="1:16" s="59" customFormat="1">
      <c r="A40" s="93" t="s">
        <v>59</v>
      </c>
      <c r="B40" s="96">
        <v>30085</v>
      </c>
      <c r="C40" s="96">
        <v>30234</v>
      </c>
      <c r="D40" s="79">
        <f t="shared" si="0"/>
        <v>149</v>
      </c>
      <c r="E40" s="80">
        <f t="shared" si="1"/>
        <v>224000</v>
      </c>
      <c r="F40" s="80">
        <f t="shared" si="2"/>
        <v>22000</v>
      </c>
      <c r="G40" s="97">
        <v>5333</v>
      </c>
      <c r="H40" s="97">
        <v>5362</v>
      </c>
      <c r="I40" s="82">
        <f t="shared" si="3"/>
        <v>29</v>
      </c>
      <c r="J40" s="83">
        <f t="shared" si="4"/>
        <v>29</v>
      </c>
      <c r="K40" s="84">
        <f t="shared" si="5"/>
        <v>0</v>
      </c>
      <c r="L40" s="85">
        <f t="shared" si="6"/>
        <v>174000</v>
      </c>
      <c r="M40" s="85">
        <f t="shared" si="7"/>
        <v>420000</v>
      </c>
      <c r="N40" s="50">
        <v>2100</v>
      </c>
      <c r="O40" s="50">
        <v>8</v>
      </c>
      <c r="P40" s="50">
        <v>30000</v>
      </c>
    </row>
    <row r="41" spans="1:16">
      <c r="A41" s="77" t="s">
        <v>60</v>
      </c>
      <c r="B41" s="78">
        <v>29190</v>
      </c>
      <c r="C41" s="78">
        <v>29389</v>
      </c>
      <c r="D41" s="79">
        <f t="shared" si="0"/>
        <v>199</v>
      </c>
      <c r="E41" s="80">
        <f t="shared" si="1"/>
        <v>300000</v>
      </c>
      <c r="F41" s="80">
        <f t="shared" si="2"/>
        <v>30000</v>
      </c>
      <c r="G41" s="81">
        <v>1545</v>
      </c>
      <c r="H41" s="81">
        <v>1586</v>
      </c>
      <c r="I41" s="82">
        <f t="shared" si="3"/>
        <v>41</v>
      </c>
      <c r="J41" s="83">
        <f t="shared" si="4"/>
        <v>32</v>
      </c>
      <c r="K41" s="84">
        <f t="shared" si="5"/>
        <v>9</v>
      </c>
      <c r="L41" s="85">
        <f t="shared" si="6"/>
        <v>309000</v>
      </c>
      <c r="M41" s="85">
        <f t="shared" si="7"/>
        <v>639000</v>
      </c>
      <c r="N41" s="50">
        <v>2100</v>
      </c>
      <c r="O41" s="50">
        <v>8</v>
      </c>
      <c r="P41" s="50">
        <v>35000</v>
      </c>
    </row>
    <row r="42" spans="1:16">
      <c r="A42" s="77" t="s">
        <v>61</v>
      </c>
      <c r="B42" s="78">
        <v>28751</v>
      </c>
      <c r="C42" s="78">
        <v>28879</v>
      </c>
      <c r="D42" s="79">
        <f t="shared" si="0"/>
        <v>128</v>
      </c>
      <c r="E42" s="80">
        <f t="shared" si="1"/>
        <v>191000</v>
      </c>
      <c r="F42" s="80">
        <f t="shared" si="2"/>
        <v>19000</v>
      </c>
      <c r="G42" s="81">
        <v>803</v>
      </c>
      <c r="H42" s="81">
        <v>828</v>
      </c>
      <c r="I42" s="82">
        <f t="shared" si="3"/>
        <v>25</v>
      </c>
      <c r="J42" s="83">
        <f t="shared" si="4"/>
        <v>25</v>
      </c>
      <c r="K42" s="84">
        <f t="shared" si="5"/>
        <v>0</v>
      </c>
      <c r="L42" s="85">
        <f t="shared" si="6"/>
        <v>150000</v>
      </c>
      <c r="M42" s="85">
        <f t="shared" si="7"/>
        <v>360000</v>
      </c>
      <c r="N42" s="50">
        <v>2100</v>
      </c>
      <c r="O42" s="50">
        <v>29</v>
      </c>
      <c r="P42" s="50"/>
    </row>
    <row r="43" spans="1:16">
      <c r="A43" s="77" t="s">
        <v>62</v>
      </c>
      <c r="B43" s="78">
        <v>34082</v>
      </c>
      <c r="C43" s="78">
        <v>34258</v>
      </c>
      <c r="D43" s="79">
        <f t="shared" si="0"/>
        <v>176</v>
      </c>
      <c r="E43" s="80">
        <f t="shared" si="1"/>
        <v>265000</v>
      </c>
      <c r="F43" s="80">
        <f t="shared" si="2"/>
        <v>27000</v>
      </c>
      <c r="G43" s="81">
        <v>1914</v>
      </c>
      <c r="H43" s="81">
        <v>1945</v>
      </c>
      <c r="I43" s="82">
        <f t="shared" si="3"/>
        <v>31</v>
      </c>
      <c r="J43" s="83">
        <f t="shared" si="4"/>
        <v>31</v>
      </c>
      <c r="K43" s="84">
        <f t="shared" si="5"/>
        <v>0</v>
      </c>
      <c r="L43" s="85">
        <f t="shared" si="6"/>
        <v>186000</v>
      </c>
      <c r="M43" s="85">
        <f t="shared" si="7"/>
        <v>478000</v>
      </c>
      <c r="N43" s="50">
        <v>2100</v>
      </c>
      <c r="O43" s="50">
        <v>22</v>
      </c>
      <c r="P43" s="50"/>
    </row>
    <row r="44" spans="1:16">
      <c r="A44" s="77" t="s">
        <v>63</v>
      </c>
      <c r="B44" s="78">
        <v>29608</v>
      </c>
      <c r="C44" s="78">
        <v>29743</v>
      </c>
      <c r="D44" s="79">
        <f t="shared" si="0"/>
        <v>135</v>
      </c>
      <c r="E44" s="80">
        <f t="shared" si="1"/>
        <v>202000</v>
      </c>
      <c r="F44" s="80">
        <f t="shared" si="2"/>
        <v>20000</v>
      </c>
      <c r="G44" s="81">
        <v>1408</v>
      </c>
      <c r="H44" s="81">
        <v>1431</v>
      </c>
      <c r="I44" s="82">
        <f t="shared" si="3"/>
        <v>23</v>
      </c>
      <c r="J44" s="83">
        <f t="shared" si="4"/>
        <v>23</v>
      </c>
      <c r="K44" s="84">
        <f t="shared" si="5"/>
        <v>0</v>
      </c>
      <c r="L44" s="85">
        <f t="shared" si="6"/>
        <v>138000</v>
      </c>
      <c r="M44" s="85">
        <f t="shared" si="7"/>
        <v>360000</v>
      </c>
      <c r="N44" s="50">
        <v>2100</v>
      </c>
      <c r="O44" s="50">
        <v>15</v>
      </c>
      <c r="P44" s="50"/>
    </row>
    <row r="45" spans="1:16">
      <c r="A45" s="77" t="s">
        <v>64</v>
      </c>
      <c r="B45" s="78">
        <v>30664</v>
      </c>
      <c r="C45" s="78">
        <v>30753</v>
      </c>
      <c r="D45" s="79">
        <f t="shared" si="0"/>
        <v>89</v>
      </c>
      <c r="E45" s="80">
        <f t="shared" si="1"/>
        <v>132000</v>
      </c>
      <c r="F45" s="80">
        <f t="shared" si="2"/>
        <v>13000</v>
      </c>
      <c r="G45" s="81">
        <v>1249</v>
      </c>
      <c r="H45" s="81">
        <v>1268</v>
      </c>
      <c r="I45" s="82">
        <f t="shared" si="3"/>
        <v>19</v>
      </c>
      <c r="J45" s="83">
        <f t="shared" si="4"/>
        <v>19</v>
      </c>
      <c r="K45" s="84">
        <f t="shared" si="5"/>
        <v>0</v>
      </c>
      <c r="L45" s="85">
        <f t="shared" si="6"/>
        <v>114000</v>
      </c>
      <c r="M45" s="85">
        <f t="shared" si="7"/>
        <v>259000</v>
      </c>
      <c r="N45" s="50">
        <v>2100</v>
      </c>
      <c r="O45" s="50">
        <v>8</v>
      </c>
      <c r="P45" s="50">
        <v>10000</v>
      </c>
    </row>
    <row r="46" spans="1:16" s="53" customFormat="1">
      <c r="A46" s="86" t="s">
        <v>65</v>
      </c>
      <c r="B46" s="87">
        <v>32670</v>
      </c>
      <c r="C46" s="87">
        <v>32757</v>
      </c>
      <c r="D46" s="79">
        <f t="shared" si="0"/>
        <v>87</v>
      </c>
      <c r="E46" s="80">
        <f t="shared" si="1"/>
        <v>129000</v>
      </c>
      <c r="F46" s="80">
        <f t="shared" si="2"/>
        <v>13000</v>
      </c>
      <c r="G46" s="88">
        <v>1271</v>
      </c>
      <c r="H46" s="88">
        <v>1295</v>
      </c>
      <c r="I46" s="82">
        <f t="shared" si="3"/>
        <v>24</v>
      </c>
      <c r="J46" s="83">
        <f t="shared" si="4"/>
        <v>24</v>
      </c>
      <c r="K46" s="84">
        <f t="shared" si="5"/>
        <v>0</v>
      </c>
      <c r="L46" s="85">
        <f t="shared" si="6"/>
        <v>144000</v>
      </c>
      <c r="M46" s="85">
        <f t="shared" si="7"/>
        <v>286000</v>
      </c>
      <c r="N46" s="50">
        <v>2100</v>
      </c>
      <c r="O46" s="52">
        <v>12</v>
      </c>
      <c r="P46" s="50">
        <v>10000</v>
      </c>
    </row>
    <row r="47" spans="1:16">
      <c r="A47" s="77" t="s">
        <v>66</v>
      </c>
      <c r="B47" s="78">
        <v>33015</v>
      </c>
      <c r="C47" s="78">
        <v>33156</v>
      </c>
      <c r="D47" s="79">
        <f t="shared" si="0"/>
        <v>141</v>
      </c>
      <c r="E47" s="80">
        <f t="shared" si="1"/>
        <v>211000</v>
      </c>
      <c r="F47" s="80">
        <f t="shared" si="2"/>
        <v>21000</v>
      </c>
      <c r="G47" s="81">
        <v>6123</v>
      </c>
      <c r="H47" s="81">
        <v>6138</v>
      </c>
      <c r="I47" s="82">
        <f t="shared" si="3"/>
        <v>15</v>
      </c>
      <c r="J47" s="83">
        <f t="shared" si="4"/>
        <v>15</v>
      </c>
      <c r="K47" s="84">
        <f t="shared" si="5"/>
        <v>0</v>
      </c>
      <c r="L47" s="85">
        <f t="shared" si="6"/>
        <v>90000</v>
      </c>
      <c r="M47" s="85">
        <f t="shared" si="7"/>
        <v>322000</v>
      </c>
      <c r="N47" s="50">
        <v>2100</v>
      </c>
      <c r="O47" s="50">
        <v>8</v>
      </c>
      <c r="P47" s="50">
        <v>15000</v>
      </c>
    </row>
    <row r="48" spans="1:16">
      <c r="A48" s="77" t="s">
        <v>67</v>
      </c>
      <c r="B48" s="78">
        <v>29811</v>
      </c>
      <c r="C48" s="78">
        <v>29911</v>
      </c>
      <c r="D48" s="79">
        <f t="shared" si="0"/>
        <v>100</v>
      </c>
      <c r="E48" s="80">
        <f t="shared" si="1"/>
        <v>148000</v>
      </c>
      <c r="F48" s="80">
        <f t="shared" si="2"/>
        <v>15000</v>
      </c>
      <c r="G48" s="81">
        <v>3258</v>
      </c>
      <c r="H48" s="81">
        <v>3280</v>
      </c>
      <c r="I48" s="82">
        <f t="shared" si="3"/>
        <v>22</v>
      </c>
      <c r="J48" s="83">
        <f t="shared" si="4"/>
        <v>22</v>
      </c>
      <c r="K48" s="84">
        <f t="shared" si="5"/>
        <v>0</v>
      </c>
      <c r="L48" s="85">
        <f t="shared" si="6"/>
        <v>132000</v>
      </c>
      <c r="M48" s="85">
        <f t="shared" si="7"/>
        <v>295000</v>
      </c>
      <c r="N48" s="50">
        <v>2100</v>
      </c>
      <c r="O48" s="50">
        <v>3</v>
      </c>
      <c r="P48" s="50">
        <v>20000</v>
      </c>
    </row>
    <row r="49" spans="1:16" s="59" customFormat="1">
      <c r="A49" s="93" t="s">
        <v>68</v>
      </c>
      <c r="B49" s="96">
        <v>658</v>
      </c>
      <c r="C49" s="96">
        <v>828</v>
      </c>
      <c r="D49" s="79">
        <f t="shared" si="0"/>
        <v>170</v>
      </c>
      <c r="E49" s="80">
        <f t="shared" si="1"/>
        <v>256000</v>
      </c>
      <c r="F49" s="80">
        <f t="shared" si="2"/>
        <v>26000</v>
      </c>
      <c r="G49" s="97">
        <v>114</v>
      </c>
      <c r="H49" s="97">
        <v>175</v>
      </c>
      <c r="I49" s="82">
        <f t="shared" si="3"/>
        <v>61</v>
      </c>
      <c r="J49" s="83">
        <f t="shared" si="4"/>
        <v>32</v>
      </c>
      <c r="K49" s="84">
        <f>IF(I49&gt;32,I49-32,0)-15</f>
        <v>14</v>
      </c>
      <c r="L49" s="85">
        <f t="shared" si="6"/>
        <v>374000</v>
      </c>
      <c r="M49" s="85">
        <f t="shared" si="7"/>
        <v>656000</v>
      </c>
      <c r="N49" s="50">
        <v>2100</v>
      </c>
      <c r="O49" s="50">
        <v>0</v>
      </c>
      <c r="P49" s="50">
        <v>40000</v>
      </c>
    </row>
    <row r="50" spans="1:16">
      <c r="A50" s="77" t="s">
        <v>69</v>
      </c>
      <c r="B50" s="78">
        <v>27608</v>
      </c>
      <c r="C50" s="78">
        <v>27770</v>
      </c>
      <c r="D50" s="79">
        <f t="shared" si="0"/>
        <v>162</v>
      </c>
      <c r="E50" s="80">
        <f t="shared" si="1"/>
        <v>243000</v>
      </c>
      <c r="F50" s="80">
        <f t="shared" si="2"/>
        <v>24000</v>
      </c>
      <c r="G50" s="81">
        <v>6272</v>
      </c>
      <c r="H50" s="81">
        <v>6314</v>
      </c>
      <c r="I50" s="82">
        <f t="shared" si="3"/>
        <v>42</v>
      </c>
      <c r="J50" s="83">
        <f t="shared" si="4"/>
        <v>32</v>
      </c>
      <c r="K50" s="84">
        <f t="shared" si="5"/>
        <v>10</v>
      </c>
      <c r="L50" s="85">
        <f t="shared" si="6"/>
        <v>322000</v>
      </c>
      <c r="M50" s="85">
        <f t="shared" si="7"/>
        <v>589000</v>
      </c>
      <c r="N50" s="50">
        <v>2100</v>
      </c>
      <c r="O50" s="50">
        <v>16</v>
      </c>
      <c r="P50" s="50">
        <v>15000</v>
      </c>
    </row>
    <row r="51" spans="1:16">
      <c r="A51" s="77" t="s">
        <v>70</v>
      </c>
      <c r="B51" s="78">
        <v>7654</v>
      </c>
      <c r="C51" s="78">
        <v>7892</v>
      </c>
      <c r="D51" s="79">
        <f t="shared" si="0"/>
        <v>238</v>
      </c>
      <c r="E51" s="80">
        <f t="shared" si="1"/>
        <v>370000</v>
      </c>
      <c r="F51" s="80">
        <f t="shared" si="2"/>
        <v>37000</v>
      </c>
      <c r="G51" s="81">
        <v>6902</v>
      </c>
      <c r="H51" s="81">
        <v>6926</v>
      </c>
      <c r="I51" s="82">
        <f t="shared" si="3"/>
        <v>24</v>
      </c>
      <c r="J51" s="83">
        <f t="shared" si="4"/>
        <v>24</v>
      </c>
      <c r="K51" s="84">
        <f t="shared" si="5"/>
        <v>0</v>
      </c>
      <c r="L51" s="85">
        <f t="shared" si="6"/>
        <v>144000</v>
      </c>
      <c r="M51" s="85">
        <f t="shared" si="7"/>
        <v>551000</v>
      </c>
      <c r="N51" s="50">
        <v>2100</v>
      </c>
      <c r="O51" s="50">
        <v>36</v>
      </c>
      <c r="P51" s="50"/>
    </row>
    <row r="52" spans="1:16">
      <c r="A52" s="77" t="s">
        <v>71</v>
      </c>
      <c r="B52" s="78">
        <v>27122</v>
      </c>
      <c r="C52" s="78">
        <v>27265</v>
      </c>
      <c r="D52" s="79">
        <f t="shared" si="0"/>
        <v>143</v>
      </c>
      <c r="E52" s="80">
        <f t="shared" si="1"/>
        <v>214000</v>
      </c>
      <c r="F52" s="80">
        <f t="shared" si="2"/>
        <v>21000</v>
      </c>
      <c r="G52" s="81">
        <v>2422</v>
      </c>
      <c r="H52" s="81">
        <v>2455</v>
      </c>
      <c r="I52" s="82">
        <f t="shared" si="3"/>
        <v>33</v>
      </c>
      <c r="J52" s="83">
        <f t="shared" si="4"/>
        <v>32</v>
      </c>
      <c r="K52" s="84">
        <f t="shared" si="5"/>
        <v>1</v>
      </c>
      <c r="L52" s="85">
        <f t="shared" si="6"/>
        <v>205000</v>
      </c>
      <c r="M52" s="85">
        <f t="shared" si="7"/>
        <v>440000</v>
      </c>
      <c r="N52" s="50">
        <v>2100</v>
      </c>
      <c r="O52" s="50">
        <v>27</v>
      </c>
      <c r="P52" s="50">
        <v>45000</v>
      </c>
    </row>
    <row r="53" spans="1:16">
      <c r="A53" s="77" t="s">
        <v>72</v>
      </c>
      <c r="B53" s="78">
        <v>28376</v>
      </c>
      <c r="C53" s="78">
        <v>28543</v>
      </c>
      <c r="D53" s="79">
        <f t="shared" si="0"/>
        <v>167</v>
      </c>
      <c r="E53" s="80">
        <f t="shared" si="1"/>
        <v>251000</v>
      </c>
      <c r="F53" s="80">
        <f t="shared" si="2"/>
        <v>25000</v>
      </c>
      <c r="G53" s="81">
        <v>6198</v>
      </c>
      <c r="H53" s="81">
        <v>6221</v>
      </c>
      <c r="I53" s="82">
        <f t="shared" si="3"/>
        <v>23</v>
      </c>
      <c r="J53" s="83">
        <f t="shared" si="4"/>
        <v>23</v>
      </c>
      <c r="K53" s="84">
        <f t="shared" si="5"/>
        <v>0</v>
      </c>
      <c r="L53" s="85">
        <f t="shared" si="6"/>
        <v>138000</v>
      </c>
      <c r="M53" s="85">
        <f t="shared" si="7"/>
        <v>414000</v>
      </c>
      <c r="N53" s="50">
        <v>2100</v>
      </c>
      <c r="O53" s="50">
        <v>6</v>
      </c>
      <c r="P53" s="50">
        <v>20000</v>
      </c>
    </row>
    <row r="54" spans="1:16" s="59" customFormat="1">
      <c r="A54" s="93" t="s">
        <v>73</v>
      </c>
      <c r="B54" s="96">
        <v>27407</v>
      </c>
      <c r="C54" s="96">
        <v>27632</v>
      </c>
      <c r="D54" s="79">
        <f t="shared" si="0"/>
        <v>225</v>
      </c>
      <c r="E54" s="80">
        <f t="shared" si="1"/>
        <v>346000</v>
      </c>
      <c r="F54" s="80">
        <f t="shared" si="2"/>
        <v>35000</v>
      </c>
      <c r="G54" s="97">
        <v>6637</v>
      </c>
      <c r="H54" s="97">
        <v>6670</v>
      </c>
      <c r="I54" s="82">
        <f t="shared" si="3"/>
        <v>33</v>
      </c>
      <c r="J54" s="83">
        <f t="shared" si="4"/>
        <v>32</v>
      </c>
      <c r="K54" s="84">
        <f t="shared" si="5"/>
        <v>1</v>
      </c>
      <c r="L54" s="85">
        <f t="shared" si="6"/>
        <v>205000</v>
      </c>
      <c r="M54" s="85">
        <f t="shared" si="7"/>
        <v>586000</v>
      </c>
      <c r="N54" s="50">
        <v>2100</v>
      </c>
      <c r="O54" s="50">
        <v>29</v>
      </c>
      <c r="P54" s="50">
        <v>25000</v>
      </c>
    </row>
    <row r="55" spans="1:16">
      <c r="A55" s="77" t="s">
        <v>74</v>
      </c>
      <c r="B55" s="78">
        <v>31115</v>
      </c>
      <c r="C55" s="78">
        <v>31297</v>
      </c>
      <c r="D55" s="79">
        <f t="shared" si="0"/>
        <v>182</v>
      </c>
      <c r="E55" s="80">
        <f t="shared" si="1"/>
        <v>274000</v>
      </c>
      <c r="F55" s="80">
        <f t="shared" si="2"/>
        <v>27000</v>
      </c>
      <c r="G55" s="81">
        <v>1635</v>
      </c>
      <c r="H55" s="81">
        <v>1650</v>
      </c>
      <c r="I55" s="82">
        <f t="shared" si="3"/>
        <v>15</v>
      </c>
      <c r="J55" s="83">
        <f t="shared" si="4"/>
        <v>15</v>
      </c>
      <c r="K55" s="84">
        <f t="shared" si="5"/>
        <v>0</v>
      </c>
      <c r="L55" s="85">
        <f t="shared" si="6"/>
        <v>90000</v>
      </c>
      <c r="M55" s="85">
        <f t="shared" si="7"/>
        <v>391000</v>
      </c>
      <c r="N55" s="50">
        <v>2100</v>
      </c>
      <c r="O55" s="50">
        <v>29</v>
      </c>
      <c r="P55" s="50">
        <v>10000</v>
      </c>
    </row>
    <row r="56" spans="1:16" s="59" customFormat="1">
      <c r="A56" s="93" t="s">
        <v>75</v>
      </c>
      <c r="B56" s="96">
        <v>27220</v>
      </c>
      <c r="C56" s="96">
        <v>27410</v>
      </c>
      <c r="D56" s="79">
        <f t="shared" si="0"/>
        <v>190</v>
      </c>
      <c r="E56" s="80">
        <f t="shared" si="1"/>
        <v>286000</v>
      </c>
      <c r="F56" s="80">
        <f t="shared" si="2"/>
        <v>29000</v>
      </c>
      <c r="G56" s="97">
        <v>2713</v>
      </c>
      <c r="H56" s="97">
        <v>2741</v>
      </c>
      <c r="I56" s="82">
        <f t="shared" si="3"/>
        <v>28</v>
      </c>
      <c r="J56" s="83">
        <f t="shared" si="4"/>
        <v>28</v>
      </c>
      <c r="K56" s="84">
        <f t="shared" si="5"/>
        <v>0</v>
      </c>
      <c r="L56" s="85">
        <f t="shared" si="6"/>
        <v>168000</v>
      </c>
      <c r="M56" s="85">
        <f t="shared" si="7"/>
        <v>483000</v>
      </c>
      <c r="N56" s="50">
        <v>2100</v>
      </c>
      <c r="O56" s="50">
        <v>30</v>
      </c>
      <c r="P56" s="50">
        <v>35000</v>
      </c>
    </row>
    <row r="57" spans="1:16">
      <c r="A57" s="77" t="s">
        <v>76</v>
      </c>
      <c r="B57" s="78">
        <v>30336</v>
      </c>
      <c r="C57" s="78">
        <v>30482</v>
      </c>
      <c r="D57" s="79">
        <f t="shared" si="0"/>
        <v>146</v>
      </c>
      <c r="E57" s="80">
        <f t="shared" si="1"/>
        <v>219000</v>
      </c>
      <c r="F57" s="80">
        <f t="shared" si="2"/>
        <v>22000</v>
      </c>
      <c r="G57" s="81">
        <v>3032</v>
      </c>
      <c r="H57" s="81">
        <v>3073</v>
      </c>
      <c r="I57" s="82">
        <f t="shared" si="3"/>
        <v>41</v>
      </c>
      <c r="J57" s="83">
        <f t="shared" si="4"/>
        <v>32</v>
      </c>
      <c r="K57" s="84">
        <f t="shared" si="5"/>
        <v>9</v>
      </c>
      <c r="L57" s="85">
        <f t="shared" si="6"/>
        <v>309000</v>
      </c>
      <c r="M57" s="85">
        <f t="shared" si="7"/>
        <v>550000</v>
      </c>
      <c r="N57" s="50">
        <v>2100</v>
      </c>
      <c r="O57" s="50">
        <v>31</v>
      </c>
      <c r="P57" s="50"/>
    </row>
    <row r="58" spans="1:16">
      <c r="A58" s="77" t="s">
        <v>77</v>
      </c>
      <c r="B58" s="78">
        <v>20779</v>
      </c>
      <c r="C58" s="78">
        <v>20952</v>
      </c>
      <c r="D58" s="79">
        <f t="shared" si="0"/>
        <v>173</v>
      </c>
      <c r="E58" s="80">
        <f t="shared" si="1"/>
        <v>260000</v>
      </c>
      <c r="F58" s="80">
        <f t="shared" si="2"/>
        <v>26000</v>
      </c>
      <c r="G58" s="81">
        <v>1936</v>
      </c>
      <c r="H58" s="81">
        <v>1954</v>
      </c>
      <c r="I58" s="82">
        <f t="shared" si="3"/>
        <v>18</v>
      </c>
      <c r="J58" s="83">
        <f t="shared" si="4"/>
        <v>18</v>
      </c>
      <c r="K58" s="84">
        <f t="shared" si="5"/>
        <v>0</v>
      </c>
      <c r="L58" s="85">
        <f t="shared" si="6"/>
        <v>108000</v>
      </c>
      <c r="M58" s="85">
        <f t="shared" si="7"/>
        <v>394000</v>
      </c>
      <c r="N58" s="50">
        <v>2100</v>
      </c>
      <c r="O58" s="50">
        <v>29</v>
      </c>
      <c r="P58" s="50">
        <v>15000</v>
      </c>
    </row>
    <row r="59" spans="1:16">
      <c r="A59" s="77" t="s">
        <v>78</v>
      </c>
      <c r="B59" s="78">
        <v>6105</v>
      </c>
      <c r="C59" s="78">
        <v>6257</v>
      </c>
      <c r="D59" s="79">
        <f t="shared" si="0"/>
        <v>152</v>
      </c>
      <c r="E59" s="80">
        <f t="shared" si="1"/>
        <v>228000</v>
      </c>
      <c r="F59" s="80">
        <f t="shared" si="2"/>
        <v>23000</v>
      </c>
      <c r="G59" s="81">
        <v>5403</v>
      </c>
      <c r="H59" s="81">
        <v>5424</v>
      </c>
      <c r="I59" s="82">
        <f t="shared" si="3"/>
        <v>21</v>
      </c>
      <c r="J59" s="83">
        <f t="shared" si="4"/>
        <v>21</v>
      </c>
      <c r="K59" s="84">
        <f t="shared" si="5"/>
        <v>0</v>
      </c>
      <c r="L59" s="85">
        <f t="shared" si="6"/>
        <v>126000</v>
      </c>
      <c r="M59" s="85">
        <f t="shared" si="7"/>
        <v>377000</v>
      </c>
      <c r="N59" s="50">
        <v>2100</v>
      </c>
      <c r="O59" s="50">
        <v>5</v>
      </c>
      <c r="P59" s="50">
        <v>10000</v>
      </c>
    </row>
    <row r="60" spans="1:16">
      <c r="A60" s="77" t="s">
        <v>79</v>
      </c>
      <c r="B60" s="78">
        <v>31542</v>
      </c>
      <c r="C60" s="78">
        <v>31617</v>
      </c>
      <c r="D60" s="79">
        <f t="shared" si="0"/>
        <v>75</v>
      </c>
      <c r="E60" s="80">
        <f t="shared" si="1"/>
        <v>111000</v>
      </c>
      <c r="F60" s="80">
        <f t="shared" si="2"/>
        <v>11000</v>
      </c>
      <c r="G60" s="81">
        <v>1672</v>
      </c>
      <c r="H60" s="81">
        <v>1695</v>
      </c>
      <c r="I60" s="82">
        <f t="shared" si="3"/>
        <v>23</v>
      </c>
      <c r="J60" s="83">
        <f t="shared" si="4"/>
        <v>23</v>
      </c>
      <c r="K60" s="84">
        <f t="shared" si="5"/>
        <v>0</v>
      </c>
      <c r="L60" s="85">
        <f t="shared" si="6"/>
        <v>138000</v>
      </c>
      <c r="M60" s="85">
        <f t="shared" si="7"/>
        <v>260000</v>
      </c>
      <c r="N60" s="50">
        <v>2100</v>
      </c>
      <c r="O60" s="50">
        <v>8</v>
      </c>
      <c r="P60" s="50">
        <v>10000</v>
      </c>
    </row>
    <row r="61" spans="1:16">
      <c r="A61" s="77" t="s">
        <v>80</v>
      </c>
      <c r="B61" s="78">
        <v>37141</v>
      </c>
      <c r="C61" s="78">
        <v>37348</v>
      </c>
      <c r="D61" s="79">
        <f t="shared" si="0"/>
        <v>207</v>
      </c>
      <c r="E61" s="80">
        <f t="shared" si="1"/>
        <v>314000</v>
      </c>
      <c r="F61" s="80">
        <f t="shared" si="2"/>
        <v>31000</v>
      </c>
      <c r="G61" s="81">
        <v>5839</v>
      </c>
      <c r="H61" s="81">
        <v>5860</v>
      </c>
      <c r="I61" s="82">
        <f t="shared" si="3"/>
        <v>21</v>
      </c>
      <c r="J61" s="83">
        <f t="shared" si="4"/>
        <v>21</v>
      </c>
      <c r="K61" s="84">
        <f t="shared" si="5"/>
        <v>0</v>
      </c>
      <c r="L61" s="85">
        <f t="shared" si="6"/>
        <v>126000</v>
      </c>
      <c r="M61" s="85">
        <f t="shared" si="7"/>
        <v>471000</v>
      </c>
      <c r="N61" s="50">
        <v>2100</v>
      </c>
      <c r="O61" s="50">
        <v>22</v>
      </c>
      <c r="P61" s="50">
        <v>30000</v>
      </c>
    </row>
    <row r="62" spans="1:16" s="59" customFormat="1">
      <c r="A62" s="93" t="s">
        <v>81</v>
      </c>
      <c r="B62" s="96">
        <v>35009</v>
      </c>
      <c r="C62" s="96">
        <v>35153</v>
      </c>
      <c r="D62" s="79">
        <f t="shared" si="0"/>
        <v>144</v>
      </c>
      <c r="E62" s="80">
        <f t="shared" si="1"/>
        <v>216000</v>
      </c>
      <c r="F62" s="80">
        <f t="shared" si="2"/>
        <v>22000</v>
      </c>
      <c r="G62" s="97">
        <v>706</v>
      </c>
      <c r="H62" s="97">
        <v>725</v>
      </c>
      <c r="I62" s="82">
        <f t="shared" si="3"/>
        <v>19</v>
      </c>
      <c r="J62" s="83">
        <f t="shared" si="4"/>
        <v>19</v>
      </c>
      <c r="K62" s="84">
        <f t="shared" si="5"/>
        <v>0</v>
      </c>
      <c r="L62" s="85">
        <f t="shared" si="6"/>
        <v>114000</v>
      </c>
      <c r="M62" s="85">
        <f t="shared" si="7"/>
        <v>352000</v>
      </c>
      <c r="N62" s="50">
        <v>2100</v>
      </c>
      <c r="O62" s="50">
        <v>37</v>
      </c>
      <c r="P62" s="50">
        <v>40000</v>
      </c>
    </row>
    <row r="63" spans="1:16" s="59" customFormat="1">
      <c r="A63" s="93" t="s">
        <v>82</v>
      </c>
      <c r="B63" s="96">
        <v>26513</v>
      </c>
      <c r="C63" s="96">
        <v>26617</v>
      </c>
      <c r="D63" s="79">
        <f t="shared" si="0"/>
        <v>104</v>
      </c>
      <c r="E63" s="80">
        <f t="shared" si="1"/>
        <v>155000</v>
      </c>
      <c r="F63" s="80">
        <f t="shared" si="2"/>
        <v>16000</v>
      </c>
      <c r="G63" s="97">
        <v>961</v>
      </c>
      <c r="H63" s="97">
        <v>980</v>
      </c>
      <c r="I63" s="82">
        <f t="shared" si="3"/>
        <v>19</v>
      </c>
      <c r="J63" s="83">
        <f t="shared" si="4"/>
        <v>19</v>
      </c>
      <c r="K63" s="84">
        <f t="shared" si="5"/>
        <v>0</v>
      </c>
      <c r="L63" s="85">
        <f t="shared" si="6"/>
        <v>114000</v>
      </c>
      <c r="M63" s="85">
        <f t="shared" si="7"/>
        <v>285000</v>
      </c>
      <c r="N63" s="50">
        <v>2100</v>
      </c>
      <c r="O63" s="50">
        <v>40</v>
      </c>
      <c r="P63" s="50">
        <v>10000</v>
      </c>
    </row>
    <row r="64" spans="1:16">
      <c r="A64" s="77" t="s">
        <v>83</v>
      </c>
      <c r="B64" s="78">
        <v>29000</v>
      </c>
      <c r="C64" s="78">
        <v>29108</v>
      </c>
      <c r="D64" s="79">
        <f t="shared" si="0"/>
        <v>108</v>
      </c>
      <c r="E64" s="80">
        <f t="shared" si="1"/>
        <v>161000</v>
      </c>
      <c r="F64" s="80">
        <f t="shared" si="2"/>
        <v>16000</v>
      </c>
      <c r="G64" s="81">
        <v>1503</v>
      </c>
      <c r="H64" s="81">
        <v>1518</v>
      </c>
      <c r="I64" s="82">
        <f t="shared" si="3"/>
        <v>15</v>
      </c>
      <c r="J64" s="83">
        <f t="shared" si="4"/>
        <v>15</v>
      </c>
      <c r="K64" s="84">
        <f t="shared" si="5"/>
        <v>0</v>
      </c>
      <c r="L64" s="85">
        <f t="shared" si="6"/>
        <v>90000</v>
      </c>
      <c r="M64" s="85">
        <f t="shared" si="7"/>
        <v>267000</v>
      </c>
      <c r="N64" s="50">
        <v>2100</v>
      </c>
      <c r="O64" s="50">
        <v>65</v>
      </c>
      <c r="P64" s="50">
        <v>45000</v>
      </c>
    </row>
    <row r="65" spans="1:16" s="53" customFormat="1" ht="19.5" customHeight="1">
      <c r="A65" s="86" t="s">
        <v>84</v>
      </c>
      <c r="B65" s="87">
        <v>30909</v>
      </c>
      <c r="C65" s="87">
        <v>31103</v>
      </c>
      <c r="D65" s="79">
        <f t="shared" si="0"/>
        <v>194</v>
      </c>
      <c r="E65" s="80">
        <f t="shared" si="1"/>
        <v>293000</v>
      </c>
      <c r="F65" s="80">
        <f t="shared" si="2"/>
        <v>29000</v>
      </c>
      <c r="G65" s="88">
        <v>1561</v>
      </c>
      <c r="H65" s="88">
        <v>1587</v>
      </c>
      <c r="I65" s="82">
        <f t="shared" si="3"/>
        <v>26</v>
      </c>
      <c r="J65" s="83">
        <f t="shared" si="4"/>
        <v>26</v>
      </c>
      <c r="K65" s="84">
        <f t="shared" si="5"/>
        <v>0</v>
      </c>
      <c r="L65" s="85">
        <f t="shared" si="6"/>
        <v>156000</v>
      </c>
      <c r="M65" s="85">
        <f t="shared" si="7"/>
        <v>478000</v>
      </c>
      <c r="N65" s="50">
        <v>2100</v>
      </c>
      <c r="O65" s="52">
        <v>54</v>
      </c>
      <c r="P65" s="50">
        <v>15000</v>
      </c>
    </row>
    <row r="66" spans="1:16" ht="19.5" customHeight="1">
      <c r="A66" s="77" t="s">
        <v>85</v>
      </c>
      <c r="B66" s="78">
        <v>32379</v>
      </c>
      <c r="C66" s="78">
        <v>32604</v>
      </c>
      <c r="D66" s="79">
        <f t="shared" si="0"/>
        <v>225</v>
      </c>
      <c r="E66" s="80">
        <f t="shared" si="1"/>
        <v>346000</v>
      </c>
      <c r="F66" s="80">
        <f t="shared" si="2"/>
        <v>35000</v>
      </c>
      <c r="G66" s="81">
        <v>788</v>
      </c>
      <c r="H66" s="81">
        <v>808</v>
      </c>
      <c r="I66" s="82">
        <f t="shared" si="3"/>
        <v>20</v>
      </c>
      <c r="J66" s="83">
        <f t="shared" si="4"/>
        <v>20</v>
      </c>
      <c r="K66" s="84">
        <f t="shared" si="5"/>
        <v>0</v>
      </c>
      <c r="L66" s="85">
        <f t="shared" si="6"/>
        <v>120000</v>
      </c>
      <c r="M66" s="85">
        <f t="shared" si="7"/>
        <v>501000</v>
      </c>
      <c r="N66" s="50">
        <v>2100</v>
      </c>
      <c r="O66" s="50">
        <v>0</v>
      </c>
      <c r="P66" s="50"/>
    </row>
    <row r="67" spans="1:16" ht="19.5" customHeight="1">
      <c r="A67" s="77" t="s">
        <v>86</v>
      </c>
      <c r="B67" s="78">
        <v>31945</v>
      </c>
      <c r="C67" s="78">
        <v>32086</v>
      </c>
      <c r="D67" s="79">
        <f t="shared" si="0"/>
        <v>141</v>
      </c>
      <c r="E67" s="80">
        <f t="shared" si="1"/>
        <v>211000</v>
      </c>
      <c r="F67" s="80">
        <f t="shared" si="2"/>
        <v>21000</v>
      </c>
      <c r="G67" s="81">
        <v>1902</v>
      </c>
      <c r="H67" s="81">
        <v>1924</v>
      </c>
      <c r="I67" s="82">
        <f t="shared" si="3"/>
        <v>22</v>
      </c>
      <c r="J67" s="83">
        <f t="shared" si="4"/>
        <v>22</v>
      </c>
      <c r="K67" s="84">
        <f t="shared" si="5"/>
        <v>0</v>
      </c>
      <c r="L67" s="85">
        <f t="shared" si="6"/>
        <v>132000</v>
      </c>
      <c r="M67" s="85">
        <f t="shared" si="7"/>
        <v>364000</v>
      </c>
      <c r="N67" s="50">
        <v>2100</v>
      </c>
      <c r="O67" s="50">
        <v>16</v>
      </c>
      <c r="P67" s="50">
        <v>40000</v>
      </c>
    </row>
    <row r="68" spans="1:16" ht="19.5" customHeight="1">
      <c r="A68" s="77" t="s">
        <v>87</v>
      </c>
      <c r="B68" s="78">
        <v>11436</v>
      </c>
      <c r="C68" s="78">
        <v>11595</v>
      </c>
      <c r="D68" s="79">
        <f t="shared" si="0"/>
        <v>159</v>
      </c>
      <c r="E68" s="80">
        <f t="shared" si="1"/>
        <v>239000</v>
      </c>
      <c r="F68" s="80">
        <f t="shared" si="2"/>
        <v>24000</v>
      </c>
      <c r="G68" s="81">
        <v>4493</v>
      </c>
      <c r="H68" s="81">
        <v>4508</v>
      </c>
      <c r="I68" s="82">
        <f t="shared" si="3"/>
        <v>15</v>
      </c>
      <c r="J68" s="83">
        <f t="shared" si="4"/>
        <v>15</v>
      </c>
      <c r="K68" s="84">
        <f t="shared" si="5"/>
        <v>0</v>
      </c>
      <c r="L68" s="85">
        <f t="shared" si="6"/>
        <v>90000</v>
      </c>
      <c r="M68" s="85">
        <f t="shared" si="7"/>
        <v>353000</v>
      </c>
      <c r="N68" s="50">
        <v>2100</v>
      </c>
      <c r="O68" s="50">
        <v>18</v>
      </c>
      <c r="P68" s="50">
        <v>45000</v>
      </c>
    </row>
    <row r="69" spans="1:16" s="53" customFormat="1" ht="19.5" customHeight="1">
      <c r="A69" s="86" t="s">
        <v>88</v>
      </c>
      <c r="B69" s="87">
        <v>30056</v>
      </c>
      <c r="C69" s="87">
        <v>30224</v>
      </c>
      <c r="D69" s="79">
        <f t="shared" si="0"/>
        <v>168</v>
      </c>
      <c r="E69" s="80">
        <f t="shared" si="1"/>
        <v>253000</v>
      </c>
      <c r="F69" s="80">
        <f t="shared" si="2"/>
        <v>25000</v>
      </c>
      <c r="G69" s="88">
        <v>471</v>
      </c>
      <c r="H69" s="88">
        <v>494</v>
      </c>
      <c r="I69" s="82">
        <f t="shared" si="3"/>
        <v>23</v>
      </c>
      <c r="J69" s="83">
        <f t="shared" si="4"/>
        <v>23</v>
      </c>
      <c r="K69" s="84">
        <f t="shared" si="5"/>
        <v>0</v>
      </c>
      <c r="L69" s="85">
        <f t="shared" si="6"/>
        <v>138000</v>
      </c>
      <c r="M69" s="85">
        <f t="shared" si="7"/>
        <v>416000</v>
      </c>
      <c r="N69" s="50">
        <v>2100</v>
      </c>
      <c r="O69" s="52">
        <v>16</v>
      </c>
      <c r="P69" s="50">
        <v>70000</v>
      </c>
    </row>
    <row r="70" spans="1:16" ht="19.5" customHeight="1">
      <c r="A70" s="77" t="s">
        <v>89</v>
      </c>
      <c r="B70" s="78">
        <v>28998</v>
      </c>
      <c r="C70" s="78">
        <v>29181</v>
      </c>
      <c r="D70" s="79">
        <f t="shared" si="0"/>
        <v>183</v>
      </c>
      <c r="E70" s="80">
        <f t="shared" si="1"/>
        <v>276000</v>
      </c>
      <c r="F70" s="80">
        <f t="shared" si="2"/>
        <v>28000</v>
      </c>
      <c r="G70" s="81">
        <v>3123</v>
      </c>
      <c r="H70" s="81">
        <v>3149</v>
      </c>
      <c r="I70" s="82">
        <f t="shared" si="3"/>
        <v>26</v>
      </c>
      <c r="J70" s="83">
        <f t="shared" si="4"/>
        <v>26</v>
      </c>
      <c r="K70" s="84">
        <f t="shared" si="5"/>
        <v>0</v>
      </c>
      <c r="L70" s="85">
        <f t="shared" si="6"/>
        <v>156000</v>
      </c>
      <c r="M70" s="85">
        <f t="shared" si="7"/>
        <v>460000</v>
      </c>
      <c r="N70" s="50">
        <v>2100</v>
      </c>
      <c r="O70" s="50">
        <v>0</v>
      </c>
      <c r="P70" s="50">
        <v>10000</v>
      </c>
    </row>
    <row r="71" spans="1:16" ht="19.5" customHeight="1">
      <c r="A71" s="77" t="s">
        <v>90</v>
      </c>
      <c r="B71" s="78">
        <v>25694</v>
      </c>
      <c r="C71" s="78">
        <v>25833</v>
      </c>
      <c r="D71" s="79">
        <f t="shared" si="0"/>
        <v>139</v>
      </c>
      <c r="E71" s="80">
        <f t="shared" si="1"/>
        <v>208000</v>
      </c>
      <c r="F71" s="80">
        <f t="shared" si="2"/>
        <v>21000</v>
      </c>
      <c r="G71" s="81">
        <v>6379</v>
      </c>
      <c r="H71" s="81">
        <v>6415</v>
      </c>
      <c r="I71" s="82">
        <f t="shared" si="3"/>
        <v>36</v>
      </c>
      <c r="J71" s="83">
        <f t="shared" si="4"/>
        <v>32</v>
      </c>
      <c r="K71" s="84">
        <f t="shared" si="5"/>
        <v>4</v>
      </c>
      <c r="L71" s="85">
        <f t="shared" si="6"/>
        <v>244000</v>
      </c>
      <c r="M71" s="85">
        <f t="shared" si="7"/>
        <v>473000</v>
      </c>
      <c r="N71" s="50">
        <v>2100</v>
      </c>
      <c r="O71" s="50">
        <v>0</v>
      </c>
      <c r="P71" s="50">
        <v>25000</v>
      </c>
    </row>
    <row r="72" spans="1:16" ht="19.5" customHeight="1">
      <c r="A72" s="77" t="s">
        <v>91</v>
      </c>
      <c r="B72" s="78">
        <v>25258</v>
      </c>
      <c r="C72" s="78">
        <v>25491</v>
      </c>
      <c r="D72" s="79">
        <f t="shared" si="0"/>
        <v>233</v>
      </c>
      <c r="E72" s="80">
        <f t="shared" si="1"/>
        <v>361000</v>
      </c>
      <c r="F72" s="80">
        <f t="shared" si="2"/>
        <v>36000</v>
      </c>
      <c r="G72" s="81">
        <v>1564</v>
      </c>
      <c r="H72" s="81">
        <v>1584</v>
      </c>
      <c r="I72" s="82">
        <f t="shared" si="3"/>
        <v>20</v>
      </c>
      <c r="J72" s="83">
        <f t="shared" si="4"/>
        <v>20</v>
      </c>
      <c r="K72" s="84">
        <f>IF(I72&gt;32,I72-32,0)</f>
        <v>0</v>
      </c>
      <c r="L72" s="85">
        <f t="shared" si="6"/>
        <v>120000</v>
      </c>
      <c r="M72" s="85">
        <f t="shared" si="7"/>
        <v>517000</v>
      </c>
      <c r="N72" s="50">
        <v>2100</v>
      </c>
      <c r="O72" s="50">
        <v>0</v>
      </c>
      <c r="P72" s="50">
        <v>55000</v>
      </c>
    </row>
    <row r="73" spans="1:16" s="59" customFormat="1" ht="19.5" customHeight="1">
      <c r="A73" s="93" t="s">
        <v>92</v>
      </c>
      <c r="B73" s="96">
        <v>28837</v>
      </c>
      <c r="C73" s="96">
        <v>29032</v>
      </c>
      <c r="D73" s="79">
        <f t="shared" si="0"/>
        <v>195</v>
      </c>
      <c r="E73" s="80">
        <f t="shared" si="1"/>
        <v>294000</v>
      </c>
      <c r="F73" s="80">
        <f t="shared" si="2"/>
        <v>29000</v>
      </c>
      <c r="G73" s="97">
        <v>1528</v>
      </c>
      <c r="H73" s="97">
        <v>1556</v>
      </c>
      <c r="I73" s="82">
        <f t="shared" si="3"/>
        <v>28</v>
      </c>
      <c r="J73" s="83">
        <f t="shared" si="4"/>
        <v>28</v>
      </c>
      <c r="K73" s="84">
        <f>IF(I73&gt;32,I73-32,0)</f>
        <v>0</v>
      </c>
      <c r="L73" s="85">
        <f t="shared" si="6"/>
        <v>168000</v>
      </c>
      <c r="M73" s="85">
        <f t="shared" si="7"/>
        <v>491000</v>
      </c>
      <c r="N73" s="50">
        <v>2100</v>
      </c>
      <c r="O73" s="50">
        <v>24</v>
      </c>
      <c r="P73" s="50">
        <v>20000</v>
      </c>
    </row>
    <row r="74" spans="1:16" ht="19.5" customHeight="1">
      <c r="A74" s="77" t="s">
        <v>93</v>
      </c>
      <c r="B74" s="78">
        <v>5602</v>
      </c>
      <c r="C74" s="78">
        <v>5775</v>
      </c>
      <c r="D74" s="79">
        <f t="shared" si="0"/>
        <v>173</v>
      </c>
      <c r="E74" s="80">
        <f t="shared" si="1"/>
        <v>260000</v>
      </c>
      <c r="F74" s="80">
        <f t="shared" si="2"/>
        <v>26000</v>
      </c>
      <c r="G74" s="81">
        <v>6249</v>
      </c>
      <c r="H74" s="81">
        <v>6277</v>
      </c>
      <c r="I74" s="82">
        <f t="shared" si="3"/>
        <v>28</v>
      </c>
      <c r="J74" s="83">
        <f t="shared" si="4"/>
        <v>28</v>
      </c>
      <c r="K74" s="84">
        <f t="shared" si="5"/>
        <v>0</v>
      </c>
      <c r="L74" s="85">
        <f t="shared" si="6"/>
        <v>168000</v>
      </c>
      <c r="M74" s="85">
        <f t="shared" si="7"/>
        <v>454000</v>
      </c>
      <c r="N74" s="50">
        <v>2100</v>
      </c>
      <c r="O74" s="50">
        <v>19</v>
      </c>
      <c r="P74" s="50">
        <v>25000</v>
      </c>
    </row>
    <row r="75" spans="1:16" s="55" customFormat="1" ht="19.5" customHeight="1">
      <c r="A75" s="77" t="s">
        <v>94</v>
      </c>
      <c r="B75" s="89">
        <v>29655</v>
      </c>
      <c r="C75" s="89">
        <v>29808</v>
      </c>
      <c r="D75" s="79">
        <f t="shared" si="0"/>
        <v>153</v>
      </c>
      <c r="E75" s="80">
        <f t="shared" si="1"/>
        <v>230000</v>
      </c>
      <c r="F75" s="80">
        <f t="shared" si="2"/>
        <v>23000</v>
      </c>
      <c r="G75" s="90">
        <v>568</v>
      </c>
      <c r="H75" s="90">
        <v>598</v>
      </c>
      <c r="I75" s="82">
        <f t="shared" si="3"/>
        <v>30</v>
      </c>
      <c r="J75" s="83">
        <f t="shared" si="4"/>
        <v>30</v>
      </c>
      <c r="K75" s="84">
        <f t="shared" si="5"/>
        <v>0</v>
      </c>
      <c r="L75" s="85">
        <f t="shared" si="6"/>
        <v>180000</v>
      </c>
      <c r="M75" s="85">
        <f t="shared" si="7"/>
        <v>433000</v>
      </c>
      <c r="N75" s="50">
        <v>2100</v>
      </c>
      <c r="O75" s="54">
        <v>61</v>
      </c>
      <c r="P75" s="54">
        <v>20000</v>
      </c>
    </row>
    <row r="76" spans="1:16" ht="19.5" customHeight="1">
      <c r="A76" s="77" t="s">
        <v>95</v>
      </c>
      <c r="B76" s="78">
        <v>30772</v>
      </c>
      <c r="C76" s="78">
        <v>31107</v>
      </c>
      <c r="D76" s="79">
        <f t="shared" si="0"/>
        <v>335</v>
      </c>
      <c r="E76" s="80">
        <f t="shared" si="1"/>
        <v>543000</v>
      </c>
      <c r="F76" s="80">
        <f t="shared" si="2"/>
        <v>54000</v>
      </c>
      <c r="G76" s="81">
        <v>836</v>
      </c>
      <c r="H76" s="81">
        <v>865</v>
      </c>
      <c r="I76" s="82">
        <f t="shared" si="3"/>
        <v>29</v>
      </c>
      <c r="J76" s="83">
        <f t="shared" si="4"/>
        <v>29</v>
      </c>
      <c r="K76" s="84">
        <f t="shared" si="5"/>
        <v>0</v>
      </c>
      <c r="L76" s="85">
        <f t="shared" si="6"/>
        <v>174000</v>
      </c>
      <c r="M76" s="85">
        <f t="shared" si="7"/>
        <v>771000</v>
      </c>
      <c r="N76" s="50">
        <v>2100</v>
      </c>
      <c r="O76" s="50">
        <v>21</v>
      </c>
      <c r="P76" s="50">
        <v>20000</v>
      </c>
    </row>
    <row r="77" spans="1:16" ht="19.5" customHeight="1">
      <c r="A77" s="77" t="s">
        <v>96</v>
      </c>
      <c r="B77" s="78">
        <v>29810</v>
      </c>
      <c r="C77" s="78">
        <v>29930</v>
      </c>
      <c r="D77" s="79">
        <f t="shared" si="0"/>
        <v>120</v>
      </c>
      <c r="E77" s="80">
        <f t="shared" si="1"/>
        <v>179000</v>
      </c>
      <c r="F77" s="80">
        <f t="shared" si="2"/>
        <v>18000</v>
      </c>
      <c r="G77" s="81">
        <v>1038</v>
      </c>
      <c r="H77" s="81">
        <v>1060</v>
      </c>
      <c r="I77" s="82">
        <f t="shared" si="3"/>
        <v>22</v>
      </c>
      <c r="J77" s="83">
        <f t="shared" si="4"/>
        <v>22</v>
      </c>
      <c r="K77" s="84">
        <f t="shared" si="5"/>
        <v>0</v>
      </c>
      <c r="L77" s="85">
        <f t="shared" si="6"/>
        <v>132000</v>
      </c>
      <c r="M77" s="85">
        <f t="shared" si="7"/>
        <v>329000</v>
      </c>
      <c r="N77" s="50">
        <v>2100</v>
      </c>
      <c r="O77" s="50">
        <v>36</v>
      </c>
      <c r="P77" s="50">
        <v>45000</v>
      </c>
    </row>
    <row r="78" spans="1:16" ht="19.5" customHeight="1">
      <c r="A78" s="77" t="s">
        <v>97</v>
      </c>
      <c r="B78" s="78">
        <v>26644</v>
      </c>
      <c r="C78" s="78">
        <v>26780</v>
      </c>
      <c r="D78" s="79">
        <f t="shared" si="0"/>
        <v>136</v>
      </c>
      <c r="E78" s="80">
        <f t="shared" si="1"/>
        <v>204000</v>
      </c>
      <c r="F78" s="80">
        <f t="shared" si="2"/>
        <v>20000</v>
      </c>
      <c r="G78" s="81">
        <v>6272</v>
      </c>
      <c r="H78" s="81">
        <v>6304</v>
      </c>
      <c r="I78" s="82">
        <f t="shared" si="3"/>
        <v>32</v>
      </c>
      <c r="J78" s="83">
        <f t="shared" si="4"/>
        <v>32</v>
      </c>
      <c r="K78" s="84">
        <f t="shared" si="5"/>
        <v>0</v>
      </c>
      <c r="L78" s="85">
        <f t="shared" si="6"/>
        <v>192000</v>
      </c>
      <c r="M78" s="85">
        <f t="shared" si="7"/>
        <v>416000</v>
      </c>
      <c r="N78" s="50">
        <v>2100</v>
      </c>
      <c r="O78" s="50">
        <v>28</v>
      </c>
      <c r="P78" s="50">
        <v>25000</v>
      </c>
    </row>
    <row r="79" spans="1:16" s="59" customFormat="1" ht="19.5" customHeight="1">
      <c r="A79" s="93" t="s">
        <v>98</v>
      </c>
      <c r="B79" s="96">
        <v>35546</v>
      </c>
      <c r="C79" s="96">
        <v>35745</v>
      </c>
      <c r="D79" s="79">
        <f t="shared" si="0"/>
        <v>199</v>
      </c>
      <c r="E79" s="80">
        <f t="shared" si="1"/>
        <v>300000</v>
      </c>
      <c r="F79" s="80">
        <f t="shared" si="2"/>
        <v>30000</v>
      </c>
      <c r="G79" s="97">
        <v>1454</v>
      </c>
      <c r="H79" s="97">
        <v>1486</v>
      </c>
      <c r="I79" s="82">
        <f t="shared" si="3"/>
        <v>32</v>
      </c>
      <c r="J79" s="83">
        <f t="shared" si="4"/>
        <v>32</v>
      </c>
      <c r="K79" s="84">
        <f t="shared" si="5"/>
        <v>0</v>
      </c>
      <c r="L79" s="85">
        <f t="shared" si="6"/>
        <v>192000</v>
      </c>
      <c r="M79" s="85">
        <f t="shared" si="7"/>
        <v>522000</v>
      </c>
      <c r="N79" s="50">
        <v>2100</v>
      </c>
      <c r="O79" s="50">
        <v>15</v>
      </c>
      <c r="P79" s="50">
        <v>40000</v>
      </c>
    </row>
    <row r="80" spans="1:16" s="53" customFormat="1" ht="19.5" customHeight="1">
      <c r="A80" s="86" t="s">
        <v>99</v>
      </c>
      <c r="B80" s="87">
        <v>27300</v>
      </c>
      <c r="C80" s="87">
        <v>27462</v>
      </c>
      <c r="D80" s="79">
        <f t="shared" ref="D80:D94" si="8">C80-B80</f>
        <v>162</v>
      </c>
      <c r="E80" s="80">
        <f t="shared" ref="E80:E94" si="9">ROUND(IF(D80&gt;800,(D80-800)*2587+2503*200+2242*200+1786*200+1533*100+100*1484,IF(D80&gt;600,(D80-600)*2503+200*2242+200*1786+100*1533+100*1484,IF(D80&gt;400,(D80-400)*2242+200*1786+100*1533+100*1484,IF(D80&gt;200,(D80-200)*1786+100*1533+100*1484,IF(D80&gt;100,(D80-100)*1533+100*1484,D80*1484))))),-3)</f>
        <v>243000</v>
      </c>
      <c r="F80" s="80">
        <f t="shared" ref="F80:F94" si="10">ROUND(E80*10%,-3)</f>
        <v>24000</v>
      </c>
      <c r="G80" s="88">
        <v>5814</v>
      </c>
      <c r="H80" s="88">
        <v>5832</v>
      </c>
      <c r="I80" s="82">
        <f t="shared" ref="I80:I94" si="11">H80-G80</f>
        <v>18</v>
      </c>
      <c r="J80" s="83">
        <f t="shared" ref="J80:J94" si="12">IF(I80&lt;=32,I80,32)</f>
        <v>18</v>
      </c>
      <c r="K80" s="84">
        <f t="shared" ref="K80:K94" si="13">IF(I80&gt;32,I80-32,0)</f>
        <v>0</v>
      </c>
      <c r="L80" s="85">
        <f t="shared" ref="L80:L94" si="14">ROUND((J80*6000+K80*13000),-3)</f>
        <v>108000</v>
      </c>
      <c r="M80" s="85">
        <f t="shared" ref="M80:M94" si="15">ROUND(E80+F80+L80,-3)</f>
        <v>375000</v>
      </c>
      <c r="N80" s="50">
        <v>2100</v>
      </c>
      <c r="O80" s="52">
        <v>29</v>
      </c>
      <c r="P80" s="50"/>
    </row>
    <row r="81" spans="1:16" s="59" customFormat="1">
      <c r="A81" s="93" t="s">
        <v>100</v>
      </c>
      <c r="B81" s="96">
        <v>6390</v>
      </c>
      <c r="C81" s="96">
        <v>6624</v>
      </c>
      <c r="D81" s="79">
        <f t="shared" si="8"/>
        <v>234</v>
      </c>
      <c r="E81" s="80">
        <f t="shared" si="9"/>
        <v>362000</v>
      </c>
      <c r="F81" s="80">
        <f t="shared" si="10"/>
        <v>36000</v>
      </c>
      <c r="G81" s="97">
        <v>1390</v>
      </c>
      <c r="H81" s="97">
        <v>1416</v>
      </c>
      <c r="I81" s="82">
        <f t="shared" si="11"/>
        <v>26</v>
      </c>
      <c r="J81" s="83">
        <f t="shared" si="12"/>
        <v>26</v>
      </c>
      <c r="K81" s="84">
        <f t="shared" si="13"/>
        <v>0</v>
      </c>
      <c r="L81" s="85">
        <f t="shared" si="14"/>
        <v>156000</v>
      </c>
      <c r="M81" s="85">
        <f t="shared" si="15"/>
        <v>554000</v>
      </c>
      <c r="N81" s="50">
        <v>2100</v>
      </c>
      <c r="O81" s="50">
        <v>17</v>
      </c>
      <c r="P81" s="50"/>
    </row>
    <row r="82" spans="1:16" s="59" customFormat="1">
      <c r="A82" s="93" t="s">
        <v>101</v>
      </c>
      <c r="B82" s="96">
        <v>34349</v>
      </c>
      <c r="C82" s="96">
        <v>34551</v>
      </c>
      <c r="D82" s="79">
        <f t="shared" si="8"/>
        <v>202</v>
      </c>
      <c r="E82" s="80">
        <f t="shared" si="9"/>
        <v>305000</v>
      </c>
      <c r="F82" s="80">
        <f t="shared" si="10"/>
        <v>31000</v>
      </c>
      <c r="G82" s="97">
        <v>1287</v>
      </c>
      <c r="H82" s="97">
        <v>1312</v>
      </c>
      <c r="I82" s="82">
        <f t="shared" si="11"/>
        <v>25</v>
      </c>
      <c r="J82" s="83">
        <f t="shared" si="12"/>
        <v>25</v>
      </c>
      <c r="K82" s="84">
        <f t="shared" si="13"/>
        <v>0</v>
      </c>
      <c r="L82" s="85">
        <f t="shared" si="14"/>
        <v>150000</v>
      </c>
      <c r="M82" s="85">
        <f t="shared" si="15"/>
        <v>486000</v>
      </c>
      <c r="N82" s="50">
        <v>2100</v>
      </c>
      <c r="O82" s="50">
        <v>8</v>
      </c>
      <c r="P82" s="50">
        <v>20000</v>
      </c>
    </row>
    <row r="83" spans="1:16" s="59" customFormat="1">
      <c r="A83" s="93" t="s">
        <v>102</v>
      </c>
      <c r="B83" s="96">
        <v>30377</v>
      </c>
      <c r="C83" s="96">
        <v>30531</v>
      </c>
      <c r="D83" s="79">
        <f t="shared" si="8"/>
        <v>154</v>
      </c>
      <c r="E83" s="80">
        <f t="shared" si="9"/>
        <v>231000</v>
      </c>
      <c r="F83" s="80">
        <f t="shared" si="10"/>
        <v>23000</v>
      </c>
      <c r="G83" s="97">
        <v>286</v>
      </c>
      <c r="H83" s="97">
        <v>308</v>
      </c>
      <c r="I83" s="82">
        <f t="shared" si="11"/>
        <v>22</v>
      </c>
      <c r="J83" s="83">
        <f t="shared" si="12"/>
        <v>22</v>
      </c>
      <c r="K83" s="84">
        <f t="shared" si="13"/>
        <v>0</v>
      </c>
      <c r="L83" s="85">
        <f t="shared" si="14"/>
        <v>132000</v>
      </c>
      <c r="M83" s="85">
        <f t="shared" si="15"/>
        <v>386000</v>
      </c>
      <c r="N83" s="50">
        <v>2100</v>
      </c>
      <c r="O83" s="50">
        <v>14</v>
      </c>
      <c r="P83" s="50">
        <v>10000</v>
      </c>
    </row>
    <row r="84" spans="1:16" s="55" customFormat="1">
      <c r="A84" s="77" t="s">
        <v>103</v>
      </c>
      <c r="B84" s="89">
        <v>29622</v>
      </c>
      <c r="C84" s="89">
        <v>29780</v>
      </c>
      <c r="D84" s="79">
        <f t="shared" si="8"/>
        <v>158</v>
      </c>
      <c r="E84" s="80">
        <f t="shared" si="9"/>
        <v>237000</v>
      </c>
      <c r="F84" s="80">
        <f t="shared" si="10"/>
        <v>24000</v>
      </c>
      <c r="G84" s="90">
        <v>974</v>
      </c>
      <c r="H84" s="90">
        <v>990</v>
      </c>
      <c r="I84" s="82">
        <f t="shared" si="11"/>
        <v>16</v>
      </c>
      <c r="J84" s="83">
        <f t="shared" si="12"/>
        <v>16</v>
      </c>
      <c r="K84" s="84">
        <f t="shared" si="13"/>
        <v>0</v>
      </c>
      <c r="L84" s="85">
        <f t="shared" si="14"/>
        <v>96000</v>
      </c>
      <c r="M84" s="85">
        <f t="shared" si="15"/>
        <v>357000</v>
      </c>
      <c r="N84" s="50">
        <v>2100</v>
      </c>
      <c r="O84" s="54">
        <v>18</v>
      </c>
      <c r="P84" s="54">
        <v>20000</v>
      </c>
    </row>
    <row r="85" spans="1:16">
      <c r="A85" s="77" t="s">
        <v>104</v>
      </c>
      <c r="B85" s="78">
        <v>33574</v>
      </c>
      <c r="C85" s="78">
        <v>33752</v>
      </c>
      <c r="D85" s="79">
        <f t="shared" si="8"/>
        <v>178</v>
      </c>
      <c r="E85" s="80">
        <f t="shared" si="9"/>
        <v>268000</v>
      </c>
      <c r="F85" s="80">
        <f t="shared" si="10"/>
        <v>27000</v>
      </c>
      <c r="G85" s="81">
        <v>6486</v>
      </c>
      <c r="H85" s="81">
        <v>6515</v>
      </c>
      <c r="I85" s="82">
        <f t="shared" si="11"/>
        <v>29</v>
      </c>
      <c r="J85" s="83">
        <f t="shared" si="12"/>
        <v>29</v>
      </c>
      <c r="K85" s="84">
        <f t="shared" si="13"/>
        <v>0</v>
      </c>
      <c r="L85" s="85">
        <f t="shared" si="14"/>
        <v>174000</v>
      </c>
      <c r="M85" s="85">
        <f t="shared" si="15"/>
        <v>469000</v>
      </c>
      <c r="N85" s="50">
        <v>2100</v>
      </c>
      <c r="O85" s="50">
        <v>13</v>
      </c>
      <c r="P85" s="50">
        <v>20000</v>
      </c>
    </row>
    <row r="86" spans="1:16" s="58" customFormat="1">
      <c r="A86" s="93" t="s">
        <v>105</v>
      </c>
      <c r="B86" s="94">
        <v>31546</v>
      </c>
      <c r="C86" s="94">
        <v>31750</v>
      </c>
      <c r="D86" s="79">
        <f t="shared" si="8"/>
        <v>204</v>
      </c>
      <c r="E86" s="80">
        <f t="shared" si="9"/>
        <v>309000</v>
      </c>
      <c r="F86" s="80">
        <f t="shared" si="10"/>
        <v>31000</v>
      </c>
      <c r="G86" s="95">
        <v>1307</v>
      </c>
      <c r="H86" s="95">
        <v>1334</v>
      </c>
      <c r="I86" s="82">
        <f t="shared" si="11"/>
        <v>27</v>
      </c>
      <c r="J86" s="83">
        <f t="shared" si="12"/>
        <v>27</v>
      </c>
      <c r="K86" s="84">
        <f t="shared" si="13"/>
        <v>0</v>
      </c>
      <c r="L86" s="85">
        <f t="shared" si="14"/>
        <v>162000</v>
      </c>
      <c r="M86" s="85">
        <f t="shared" si="15"/>
        <v>502000</v>
      </c>
      <c r="N86" s="50">
        <v>2100</v>
      </c>
      <c r="O86" s="50">
        <v>4</v>
      </c>
      <c r="P86" s="50">
        <v>10000</v>
      </c>
    </row>
    <row r="87" spans="1:16">
      <c r="A87" s="77" t="s">
        <v>106</v>
      </c>
      <c r="B87" s="78">
        <v>31583</v>
      </c>
      <c r="C87" s="78">
        <v>31740</v>
      </c>
      <c r="D87" s="79">
        <f t="shared" si="8"/>
        <v>157</v>
      </c>
      <c r="E87" s="80">
        <f t="shared" si="9"/>
        <v>236000</v>
      </c>
      <c r="F87" s="80">
        <f t="shared" si="10"/>
        <v>24000</v>
      </c>
      <c r="G87" s="81">
        <v>1751</v>
      </c>
      <c r="H87" s="81">
        <v>1773</v>
      </c>
      <c r="I87" s="82">
        <f t="shared" si="11"/>
        <v>22</v>
      </c>
      <c r="J87" s="83">
        <f t="shared" si="12"/>
        <v>22</v>
      </c>
      <c r="K87" s="84">
        <f t="shared" si="13"/>
        <v>0</v>
      </c>
      <c r="L87" s="85">
        <f t="shared" si="14"/>
        <v>132000</v>
      </c>
      <c r="M87" s="85">
        <f t="shared" si="15"/>
        <v>392000</v>
      </c>
      <c r="N87" s="50">
        <v>2100</v>
      </c>
      <c r="O87" s="50">
        <v>4</v>
      </c>
      <c r="P87" s="50">
        <v>10000</v>
      </c>
    </row>
    <row r="88" spans="1:16">
      <c r="A88" s="77" t="s">
        <v>107</v>
      </c>
      <c r="B88" s="78">
        <v>31131</v>
      </c>
      <c r="C88" s="78">
        <v>31302</v>
      </c>
      <c r="D88" s="79">
        <f t="shared" si="8"/>
        <v>171</v>
      </c>
      <c r="E88" s="80">
        <f t="shared" si="9"/>
        <v>257000</v>
      </c>
      <c r="F88" s="80">
        <f t="shared" si="10"/>
        <v>26000</v>
      </c>
      <c r="G88" s="81">
        <v>1009</v>
      </c>
      <c r="H88" s="81">
        <v>1060</v>
      </c>
      <c r="I88" s="82">
        <f t="shared" si="11"/>
        <v>51</v>
      </c>
      <c r="J88" s="83">
        <f t="shared" si="12"/>
        <v>32</v>
      </c>
      <c r="K88" s="84">
        <f>IF(I88&gt;32,I88-32,0)-10</f>
        <v>9</v>
      </c>
      <c r="L88" s="85">
        <f t="shared" si="14"/>
        <v>309000</v>
      </c>
      <c r="M88" s="85">
        <f t="shared" si="15"/>
        <v>592000</v>
      </c>
      <c r="N88" s="50">
        <v>2100</v>
      </c>
      <c r="O88" s="50">
        <v>40</v>
      </c>
      <c r="P88" s="50">
        <v>20000</v>
      </c>
    </row>
    <row r="89" spans="1:16">
      <c r="A89" s="77" t="s">
        <v>108</v>
      </c>
      <c r="B89" s="78">
        <v>31591</v>
      </c>
      <c r="C89" s="78">
        <v>31840</v>
      </c>
      <c r="D89" s="79">
        <f t="shared" si="8"/>
        <v>249</v>
      </c>
      <c r="E89" s="80">
        <f t="shared" si="9"/>
        <v>389000</v>
      </c>
      <c r="F89" s="80">
        <f t="shared" si="10"/>
        <v>39000</v>
      </c>
      <c r="G89" s="81">
        <v>6686</v>
      </c>
      <c r="H89" s="81">
        <v>6724</v>
      </c>
      <c r="I89" s="82">
        <f t="shared" si="11"/>
        <v>38</v>
      </c>
      <c r="J89" s="83">
        <f t="shared" si="12"/>
        <v>32</v>
      </c>
      <c r="K89" s="84">
        <f t="shared" si="13"/>
        <v>6</v>
      </c>
      <c r="L89" s="85">
        <f t="shared" si="14"/>
        <v>270000</v>
      </c>
      <c r="M89" s="85">
        <f t="shared" si="15"/>
        <v>698000</v>
      </c>
      <c r="N89" s="50">
        <v>2100</v>
      </c>
      <c r="O89" s="50">
        <v>16</v>
      </c>
      <c r="P89" s="50">
        <v>25000</v>
      </c>
    </row>
    <row r="90" spans="1:16">
      <c r="A90" s="77" t="s">
        <v>109</v>
      </c>
      <c r="B90" s="78">
        <v>30615</v>
      </c>
      <c r="C90" s="78">
        <v>30862</v>
      </c>
      <c r="D90" s="79">
        <f t="shared" si="8"/>
        <v>247</v>
      </c>
      <c r="E90" s="80">
        <f t="shared" si="9"/>
        <v>386000</v>
      </c>
      <c r="F90" s="80">
        <f t="shared" si="10"/>
        <v>39000</v>
      </c>
      <c r="G90" s="81">
        <v>1263</v>
      </c>
      <c r="H90" s="81">
        <v>1297</v>
      </c>
      <c r="I90" s="82">
        <f t="shared" si="11"/>
        <v>34</v>
      </c>
      <c r="J90" s="83">
        <f t="shared" si="12"/>
        <v>32</v>
      </c>
      <c r="K90" s="84">
        <f t="shared" si="13"/>
        <v>2</v>
      </c>
      <c r="L90" s="85">
        <f t="shared" si="14"/>
        <v>218000</v>
      </c>
      <c r="M90" s="85">
        <f t="shared" si="15"/>
        <v>643000</v>
      </c>
      <c r="N90" s="50">
        <v>2100</v>
      </c>
      <c r="O90" s="50">
        <v>3</v>
      </c>
      <c r="P90" s="50">
        <v>50000</v>
      </c>
    </row>
    <row r="91" spans="1:16" s="60" customFormat="1">
      <c r="A91" s="86" t="s">
        <v>110</v>
      </c>
      <c r="B91" s="98">
        <v>24699</v>
      </c>
      <c r="C91" s="98">
        <v>24838</v>
      </c>
      <c r="D91" s="79">
        <f t="shared" si="8"/>
        <v>139</v>
      </c>
      <c r="E91" s="80">
        <f t="shared" si="9"/>
        <v>208000</v>
      </c>
      <c r="F91" s="80">
        <f t="shared" si="10"/>
        <v>21000</v>
      </c>
      <c r="G91" s="99">
        <v>511</v>
      </c>
      <c r="H91" s="99">
        <v>532</v>
      </c>
      <c r="I91" s="82">
        <f t="shared" si="11"/>
        <v>21</v>
      </c>
      <c r="J91" s="83">
        <f t="shared" si="12"/>
        <v>21</v>
      </c>
      <c r="K91" s="84">
        <f t="shared" si="13"/>
        <v>0</v>
      </c>
      <c r="L91" s="85">
        <f t="shared" si="14"/>
        <v>126000</v>
      </c>
      <c r="M91" s="85">
        <f t="shared" si="15"/>
        <v>355000</v>
      </c>
      <c r="N91" s="50">
        <v>2100</v>
      </c>
      <c r="O91" s="50">
        <v>26</v>
      </c>
      <c r="P91" s="50">
        <v>10000</v>
      </c>
    </row>
    <row r="92" spans="1:16">
      <c r="A92" s="77" t="s">
        <v>111</v>
      </c>
      <c r="B92" s="78">
        <v>31268</v>
      </c>
      <c r="C92" s="78">
        <v>31552</v>
      </c>
      <c r="D92" s="79">
        <f t="shared" si="8"/>
        <v>284</v>
      </c>
      <c r="E92" s="80">
        <f t="shared" si="9"/>
        <v>452000</v>
      </c>
      <c r="F92" s="80">
        <f t="shared" si="10"/>
        <v>45000</v>
      </c>
      <c r="G92" s="81">
        <v>6059</v>
      </c>
      <c r="H92" s="81">
        <v>6094</v>
      </c>
      <c r="I92" s="82">
        <f t="shared" si="11"/>
        <v>35</v>
      </c>
      <c r="J92" s="83">
        <f t="shared" si="12"/>
        <v>32</v>
      </c>
      <c r="K92" s="84">
        <f t="shared" si="13"/>
        <v>3</v>
      </c>
      <c r="L92" s="85">
        <f t="shared" si="14"/>
        <v>231000</v>
      </c>
      <c r="M92" s="85">
        <f t="shared" si="15"/>
        <v>728000</v>
      </c>
      <c r="N92" s="50">
        <v>2100</v>
      </c>
      <c r="O92" s="50">
        <v>19</v>
      </c>
      <c r="P92" s="50"/>
    </row>
    <row r="93" spans="1:16" s="53" customFormat="1">
      <c r="A93" s="86" t="s">
        <v>112</v>
      </c>
      <c r="B93" s="87">
        <v>24263</v>
      </c>
      <c r="C93" s="87">
        <v>24450</v>
      </c>
      <c r="D93" s="79">
        <f t="shared" si="8"/>
        <v>187</v>
      </c>
      <c r="E93" s="80">
        <f t="shared" si="9"/>
        <v>282000</v>
      </c>
      <c r="F93" s="80">
        <f t="shared" si="10"/>
        <v>28000</v>
      </c>
      <c r="G93" s="88">
        <v>6084</v>
      </c>
      <c r="H93" s="88">
        <v>6117</v>
      </c>
      <c r="I93" s="82">
        <f t="shared" si="11"/>
        <v>33</v>
      </c>
      <c r="J93" s="83">
        <f t="shared" si="12"/>
        <v>32</v>
      </c>
      <c r="K93" s="84">
        <f t="shared" si="13"/>
        <v>1</v>
      </c>
      <c r="L93" s="85">
        <f t="shared" si="14"/>
        <v>205000</v>
      </c>
      <c r="M93" s="85">
        <f t="shared" si="15"/>
        <v>515000</v>
      </c>
      <c r="N93" s="50">
        <v>2100</v>
      </c>
      <c r="O93" s="52">
        <v>20</v>
      </c>
      <c r="P93" s="50"/>
    </row>
    <row r="94" spans="1:16">
      <c r="A94" s="77" t="s">
        <v>113</v>
      </c>
      <c r="B94" s="78">
        <v>27744</v>
      </c>
      <c r="C94" s="78">
        <v>27906</v>
      </c>
      <c r="D94" s="79">
        <f t="shared" si="8"/>
        <v>162</v>
      </c>
      <c r="E94" s="80">
        <f t="shared" si="9"/>
        <v>243000</v>
      </c>
      <c r="F94" s="80">
        <f t="shared" si="10"/>
        <v>24000</v>
      </c>
      <c r="G94" s="81">
        <v>3189</v>
      </c>
      <c r="H94" s="81">
        <v>3208</v>
      </c>
      <c r="I94" s="82">
        <f t="shared" si="11"/>
        <v>19</v>
      </c>
      <c r="J94" s="83">
        <f t="shared" si="12"/>
        <v>19</v>
      </c>
      <c r="K94" s="84">
        <f t="shared" si="13"/>
        <v>0</v>
      </c>
      <c r="L94" s="85">
        <f t="shared" si="14"/>
        <v>114000</v>
      </c>
      <c r="M94" s="85">
        <f t="shared" si="15"/>
        <v>381000</v>
      </c>
      <c r="N94" s="50">
        <v>2100</v>
      </c>
      <c r="O94" s="50">
        <v>51</v>
      </c>
      <c r="P94" s="50">
        <v>10000</v>
      </c>
    </row>
    <row r="95" spans="1:16" s="11" customFormat="1">
      <c r="A95" s="13"/>
      <c r="C95" s="61"/>
      <c r="D95" s="62"/>
      <c r="E95" s="13"/>
      <c r="F95" s="13"/>
      <c r="H95" s="63"/>
      <c r="I95" s="64"/>
      <c r="J95" s="13"/>
      <c r="K95" s="65"/>
      <c r="L95" s="13"/>
      <c r="M95" s="13"/>
      <c r="N95" s="13"/>
      <c r="O95" s="13"/>
      <c r="P95" s="13"/>
    </row>
    <row r="96" spans="1:16" s="11" customFormat="1">
      <c r="A96" s="13"/>
      <c r="C96" s="61"/>
      <c r="D96" s="62"/>
      <c r="E96" s="66"/>
      <c r="F96" s="66"/>
      <c r="G96" s="67"/>
      <c r="H96" s="67"/>
      <c r="I96" s="64"/>
      <c r="J96" s="66"/>
      <c r="K96" s="66"/>
      <c r="L96" s="13"/>
      <c r="M96" s="13"/>
      <c r="N96" s="13"/>
      <c r="O96" s="13"/>
      <c r="P96" s="13"/>
    </row>
    <row r="97" spans="1:16" s="11" customFormat="1" ht="15.75">
      <c r="A97" s="68"/>
      <c r="B97" s="69"/>
      <c r="C97" s="69"/>
      <c r="D97" s="62"/>
      <c r="E97" s="70"/>
      <c r="F97" s="70"/>
      <c r="G97" s="71"/>
      <c r="H97" s="71"/>
      <c r="I97" s="71"/>
      <c r="J97" s="71"/>
      <c r="K97" s="69"/>
      <c r="L97" s="69"/>
      <c r="M97" s="69"/>
      <c r="N97" s="69"/>
      <c r="O97" s="69"/>
      <c r="P97" s="69"/>
    </row>
  </sheetData>
  <sheetProtection password="D692" sheet="1" objects="1" scenarios="1"/>
  <mergeCells count="15">
    <mergeCell ref="B97:C97"/>
    <mergeCell ref="E97:J97"/>
    <mergeCell ref="K97:P97"/>
    <mergeCell ref="A10:M10"/>
    <mergeCell ref="A11:M11"/>
    <mergeCell ref="A13:A14"/>
    <mergeCell ref="B13:F13"/>
    <mergeCell ref="G13:L13"/>
    <mergeCell ref="M13:M14"/>
    <mergeCell ref="A1:F1"/>
    <mergeCell ref="A2:F2"/>
    <mergeCell ref="A3:P3"/>
    <mergeCell ref="A4:P4"/>
    <mergeCell ref="A6:D6"/>
    <mergeCell ref="A9:M9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HUONGANH</dc:creator>
  <cp:lastModifiedBy>HUONGANH</cp:lastModifiedBy>
  <dcterms:created xsi:type="dcterms:W3CDTF">2015-05-04T03:26:00Z</dcterms:created>
  <dcterms:modified xsi:type="dcterms:W3CDTF">2015-05-04T03:29:11Z</dcterms:modified>
</cp:coreProperties>
</file>